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ДОКУМЕНТ\Планово-экономический отдел !!!\Общие\ТАРИФНАЯ КОМИССИЯ\2020\Протокол №7\на сайт\"/>
    </mc:Choice>
  </mc:AlternateContent>
  <bookViews>
    <workbookView xWindow="0" yWindow="0" windowWidth="28800" windowHeight="12135" tabRatio="957" activeTab="18"/>
  </bookViews>
  <sheets>
    <sheet name="КТ" sheetId="2" r:id="rId1"/>
    <sheet name="КТ аст" sheetId="10" r:id="rId2"/>
    <sheet name="КТ кап" sheetId="11" r:id="rId3"/>
    <sheet name="МРТ" sheetId="12" r:id="rId4"/>
    <sheet name="МРТ кап" sheetId="14" r:id="rId5"/>
    <sheet name="МРТ аст" sheetId="13" r:id="rId6"/>
    <sheet name="энд" sheetId="1" r:id="rId7"/>
    <sheet name="энд аст" sheetId="6" r:id="rId8"/>
    <sheet name="энд кап" sheetId="7" r:id="rId9"/>
    <sheet name="УЗИ ССС" sheetId="15" r:id="rId10"/>
    <sheet name="УЗИ аст" sheetId="16" r:id="rId11"/>
    <sheet name="УЗИ кап" sheetId="17" r:id="rId12"/>
    <sheet name="Гист" sheetId="25" r:id="rId13"/>
    <sheet name="Гист аст" sheetId="19" r:id="rId14"/>
    <sheet name="Гист кап " sheetId="20" r:id="rId15"/>
    <sheet name="ПЦР" sheetId="18" r:id="rId16"/>
    <sheet name="ПЦР аст" sheetId="22" r:id="rId17"/>
    <sheet name="ПЦР кап" sheetId="23" r:id="rId18"/>
    <sheet name="МГИ" sheetId="21" r:id="rId19"/>
    <sheet name="свод" sheetId="24" r:id="rId20"/>
    <sheet name="расчет доли" sheetId="8" r:id="rId21"/>
  </sheets>
  <externalReferences>
    <externalReference r:id="rId2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24" l="1"/>
  <c r="G33" i="24"/>
  <c r="F33" i="24"/>
  <c r="F41" i="24" s="1"/>
  <c r="H41" i="24" s="1"/>
  <c r="G17" i="24"/>
  <c r="G36" i="24" s="1"/>
  <c r="F17" i="24"/>
  <c r="F36" i="24" s="1"/>
  <c r="G28" i="24"/>
  <c r="F28" i="24"/>
  <c r="G27" i="24"/>
  <c r="F27" i="24"/>
  <c r="F35" i="24" s="1"/>
  <c r="I33" i="24"/>
  <c r="H33" i="24"/>
  <c r="G32" i="24"/>
  <c r="F32" i="24"/>
  <c r="G31" i="24"/>
  <c r="G39" i="24" s="1"/>
  <c r="F31" i="24"/>
  <c r="G30" i="24"/>
  <c r="F30" i="24"/>
  <c r="G29" i="24"/>
  <c r="F29" i="24"/>
  <c r="G22" i="24"/>
  <c r="I22" i="24" s="1"/>
  <c r="F22" i="24"/>
  <c r="H22" i="24" s="1"/>
  <c r="G21" i="24"/>
  <c r="G40" i="24" s="1"/>
  <c r="F21" i="24"/>
  <c r="F40" i="24" s="1"/>
  <c r="G20" i="24"/>
  <c r="F20" i="24"/>
  <c r="G19" i="24"/>
  <c r="G38" i="24" s="1"/>
  <c r="F19" i="24"/>
  <c r="G18" i="24"/>
  <c r="G37" i="24" s="1"/>
  <c r="F18" i="24"/>
  <c r="F37" i="24" s="1"/>
  <c r="G16" i="24"/>
  <c r="G35" i="24" s="1"/>
  <c r="F16" i="24"/>
  <c r="G41" i="24" l="1"/>
  <c r="I41" i="24" s="1"/>
  <c r="F39" i="24"/>
  <c r="G11" i="24"/>
  <c r="I11" i="24" s="1"/>
  <c r="F11" i="24"/>
  <c r="H11" i="24" s="1"/>
  <c r="G10" i="24"/>
  <c r="F10" i="24"/>
  <c r="G9" i="24"/>
  <c r="F9" i="24"/>
  <c r="G8" i="24"/>
  <c r="F8" i="24"/>
  <c r="G7" i="24" l="1"/>
  <c r="F7" i="24"/>
  <c r="G6" i="24"/>
  <c r="F6" i="24"/>
  <c r="G5" i="24"/>
  <c r="F5" i="24"/>
  <c r="AU28" i="8" l="1"/>
  <c r="AV28" i="8"/>
  <c r="AW28" i="8"/>
  <c r="AX28" i="8"/>
  <c r="AU29" i="8"/>
  <c r="AV29" i="8"/>
  <c r="AW29" i="8"/>
  <c r="AX29" i="8"/>
  <c r="AU30" i="8"/>
  <c r="AV30" i="8"/>
  <c r="AW30" i="8"/>
  <c r="AX30" i="8"/>
  <c r="AU31" i="8"/>
  <c r="AV31" i="8"/>
  <c r="AW31" i="8"/>
  <c r="AX31" i="8"/>
  <c r="AU32" i="8"/>
  <c r="AV32" i="8"/>
  <c r="AW32" i="8"/>
  <c r="AX32" i="8"/>
  <c r="AU33" i="8"/>
  <c r="AV33" i="8"/>
  <c r="AW33" i="8"/>
  <c r="AX33" i="8"/>
  <c r="AU34" i="8"/>
  <c r="AV34" i="8"/>
  <c r="AW34" i="8"/>
  <c r="AX34" i="8"/>
  <c r="AU35" i="8"/>
  <c r="AV35" i="8"/>
  <c r="AW35" i="8"/>
  <c r="AX35" i="8"/>
  <c r="AU36" i="8"/>
  <c r="AV36" i="8"/>
  <c r="AW36" i="8"/>
  <c r="AX36" i="8"/>
  <c r="AU37" i="8"/>
  <c r="AV37" i="8"/>
  <c r="AW37" i="8"/>
  <c r="AX37" i="8"/>
  <c r="AU38" i="8"/>
  <c r="AV38" i="8"/>
  <c r="AW38" i="8"/>
  <c r="AX38" i="8"/>
  <c r="AU39" i="8"/>
  <c r="AV39" i="8"/>
  <c r="AW39" i="8"/>
  <c r="AX39" i="8"/>
  <c r="AU40" i="8"/>
  <c r="AV40" i="8"/>
  <c r="AW40" i="8"/>
  <c r="AX40" i="8"/>
  <c r="AU41" i="8"/>
  <c r="AV41" i="8"/>
  <c r="AW41" i="8"/>
  <c r="AX41" i="8"/>
  <c r="AU42" i="8"/>
  <c r="AV42" i="8"/>
  <c r="AW42" i="8"/>
  <c r="AX42" i="8"/>
  <c r="AU43" i="8"/>
  <c r="AV43" i="8"/>
  <c r="AW43" i="8"/>
  <c r="AX43" i="8"/>
  <c r="AU44" i="8"/>
  <c r="AV44" i="8"/>
  <c r="AW44" i="8"/>
  <c r="AX44" i="8"/>
  <c r="AU45" i="8"/>
  <c r="AV45" i="8"/>
  <c r="AW45" i="8"/>
  <c r="AX45" i="8"/>
  <c r="AU46" i="8"/>
  <c r="AV46" i="8"/>
  <c r="AW46" i="8"/>
  <c r="AX46" i="8"/>
  <c r="AU47" i="8"/>
  <c r="AV47" i="8"/>
  <c r="AW47" i="8"/>
  <c r="AX47" i="8"/>
  <c r="AU48" i="8"/>
  <c r="AV48" i="8"/>
  <c r="AW48" i="8"/>
  <c r="AX48" i="8"/>
  <c r="AU49" i="8"/>
  <c r="AV49" i="8"/>
  <c r="AW49" i="8"/>
  <c r="AX49" i="8"/>
  <c r="AU50" i="8"/>
  <c r="AV50" i="8"/>
  <c r="AW50" i="8"/>
  <c r="AX50" i="8"/>
  <c r="AU51" i="8"/>
  <c r="AV51" i="8"/>
  <c r="AW51" i="8"/>
  <c r="AX51" i="8"/>
  <c r="AU52" i="8"/>
  <c r="AV52" i="8"/>
  <c r="AW52" i="8"/>
  <c r="AX52" i="8"/>
  <c r="AU53" i="8"/>
  <c r="AV53" i="8"/>
  <c r="AW53" i="8"/>
  <c r="AX53" i="8"/>
  <c r="AU54" i="8"/>
  <c r="AV54" i="8"/>
  <c r="AW54" i="8"/>
  <c r="AX54" i="8"/>
  <c r="AU55" i="8"/>
  <c r="AV55" i="8"/>
  <c r="AW55" i="8"/>
  <c r="AX55" i="8"/>
  <c r="AU56" i="8"/>
  <c r="AV56" i="8"/>
  <c r="AW56" i="8"/>
  <c r="AX56" i="8"/>
  <c r="AU57" i="8"/>
  <c r="AV57" i="8"/>
  <c r="AW57" i="8"/>
  <c r="AX57" i="8"/>
  <c r="AU58" i="8"/>
  <c r="AV58" i="8"/>
  <c r="AW58" i="8"/>
  <c r="AX58" i="8"/>
  <c r="AU59" i="8"/>
  <c r="AV59" i="8"/>
  <c r="AW59" i="8"/>
  <c r="AX59" i="8"/>
  <c r="AU60" i="8"/>
  <c r="AV60" i="8"/>
  <c r="AW60" i="8"/>
  <c r="AX60" i="8"/>
  <c r="AU61" i="8"/>
  <c r="AV61" i="8"/>
  <c r="AW61" i="8"/>
  <c r="AX61" i="8"/>
  <c r="AU62" i="8"/>
  <c r="AV62" i="8"/>
  <c r="AW62" i="8"/>
  <c r="AX62" i="8"/>
  <c r="AU63" i="8"/>
  <c r="AV63" i="8"/>
  <c r="AW63" i="8"/>
  <c r="AX63" i="8"/>
  <c r="AU64" i="8"/>
  <c r="AV64" i="8"/>
  <c r="AW64" i="8"/>
  <c r="AX64" i="8"/>
  <c r="AU65" i="8"/>
  <c r="AV65" i="8"/>
  <c r="AW65" i="8"/>
  <c r="AX65" i="8"/>
  <c r="AU66" i="8"/>
  <c r="AV66" i="8"/>
  <c r="AW66" i="8"/>
  <c r="AX66" i="8"/>
  <c r="AU67" i="8"/>
  <c r="AV67" i="8"/>
  <c r="AW67" i="8"/>
  <c r="AX67" i="8"/>
  <c r="AU68" i="8"/>
  <c r="AV68" i="8"/>
  <c r="AW68" i="8"/>
  <c r="AX68" i="8"/>
  <c r="AU69" i="8"/>
  <c r="AV69" i="8"/>
  <c r="AW69" i="8"/>
  <c r="AX69" i="8"/>
  <c r="AU70" i="8"/>
  <c r="AV70" i="8"/>
  <c r="AW70" i="8"/>
  <c r="AX70" i="8"/>
  <c r="AU71" i="8"/>
  <c r="AV71" i="8"/>
  <c r="AW71" i="8"/>
  <c r="AX71" i="8"/>
  <c r="AU72" i="8"/>
  <c r="AV72" i="8"/>
  <c r="AW72" i="8"/>
  <c r="AX72" i="8"/>
  <c r="AU73" i="8"/>
  <c r="AV73" i="8"/>
  <c r="AW73" i="8"/>
  <c r="AX73" i="8"/>
  <c r="AU74" i="8"/>
  <c r="AV74" i="8"/>
  <c r="AW74" i="8"/>
  <c r="AX74" i="8"/>
  <c r="AU75" i="8"/>
  <c r="AV75" i="8"/>
  <c r="AW75" i="8"/>
  <c r="AX75" i="8"/>
  <c r="AU76" i="8"/>
  <c r="AV76" i="8"/>
  <c r="AW76" i="8"/>
  <c r="AX76" i="8"/>
  <c r="AU77" i="8"/>
  <c r="AV77" i="8"/>
  <c r="AW77" i="8"/>
  <c r="AX77" i="8"/>
  <c r="AU78" i="8"/>
  <c r="AV78" i="8"/>
  <c r="AW78" i="8"/>
  <c r="AX78" i="8"/>
  <c r="AU79" i="8"/>
  <c r="AV79" i="8"/>
  <c r="AW79" i="8"/>
  <c r="AX79" i="8"/>
  <c r="AU80" i="8"/>
  <c r="AV80" i="8"/>
  <c r="AW80" i="8"/>
  <c r="AX80" i="8"/>
  <c r="AU81" i="8"/>
  <c r="AV81" i="8"/>
  <c r="AW81" i="8"/>
  <c r="AX81" i="8"/>
  <c r="AU82" i="8"/>
  <c r="AV82" i="8"/>
  <c r="AW82" i="8"/>
  <c r="AX82" i="8"/>
  <c r="AU83" i="8"/>
  <c r="AV83" i="8"/>
  <c r="AW83" i="8"/>
  <c r="AX83" i="8"/>
  <c r="AU84" i="8"/>
  <c r="AV84" i="8"/>
  <c r="AW84" i="8"/>
  <c r="AX84" i="8"/>
  <c r="AU85" i="8"/>
  <c r="AV85" i="8"/>
  <c r="AW85" i="8"/>
  <c r="AX85" i="8"/>
  <c r="AU86" i="8"/>
  <c r="AV86" i="8"/>
  <c r="AW86" i="8"/>
  <c r="AX86" i="8"/>
  <c r="AX27" i="8"/>
  <c r="AW27" i="8"/>
  <c r="AV27" i="8"/>
  <c r="AU27" i="8"/>
  <c r="AT87" i="8"/>
  <c r="AS87" i="8"/>
  <c r="AR87" i="8"/>
  <c r="AQ87" i="8"/>
  <c r="AX26" i="8"/>
  <c r="AV26" i="8"/>
  <c r="AU26" i="8"/>
  <c r="AW26" i="8" s="1"/>
  <c r="AX25" i="8"/>
  <c r="AV25" i="8"/>
  <c r="AU25" i="8"/>
  <c r="AW25" i="8" s="1"/>
  <c r="AX24" i="8"/>
  <c r="AV24" i="8"/>
  <c r="AU24" i="8"/>
  <c r="AW24" i="8" s="1"/>
  <c r="AX23" i="8"/>
  <c r="AV23" i="8"/>
  <c r="AU23" i="8"/>
  <c r="AW23" i="8" s="1"/>
  <c r="AX22" i="8"/>
  <c r="AV22" i="8"/>
  <c r="AU22" i="8"/>
  <c r="AW22" i="8" s="1"/>
  <c r="AX21" i="8"/>
  <c r="AV21" i="8"/>
  <c r="AU21" i="8"/>
  <c r="AW21" i="8" s="1"/>
  <c r="AX20" i="8"/>
  <c r="AV20" i="8"/>
  <c r="AU20" i="8"/>
  <c r="AW20" i="8" s="1"/>
  <c r="AX19" i="8"/>
  <c r="AV19" i="8"/>
  <c r="AU19" i="8"/>
  <c r="AW19" i="8" s="1"/>
  <c r="AX18" i="8"/>
  <c r="AV18" i="8"/>
  <c r="AU18" i="8"/>
  <c r="AW18" i="8" s="1"/>
  <c r="AX17" i="8"/>
  <c r="AV17" i="8"/>
  <c r="AU17" i="8"/>
  <c r="AW17" i="8" s="1"/>
  <c r="AX16" i="8"/>
  <c r="AV16" i="8"/>
  <c r="AU16" i="8"/>
  <c r="AW16" i="8" s="1"/>
  <c r="AX15" i="8"/>
  <c r="AV15" i="8"/>
  <c r="AU15" i="8"/>
  <c r="AW15" i="8" s="1"/>
  <c r="AX14" i="8"/>
  <c r="AV14" i="8"/>
  <c r="AU14" i="8"/>
  <c r="AW14" i="8" s="1"/>
  <c r="AX13" i="8"/>
  <c r="AV13" i="8"/>
  <c r="AU13" i="8"/>
  <c r="AW13" i="8" s="1"/>
  <c r="AX12" i="8"/>
  <c r="AV12" i="8"/>
  <c r="AU12" i="8"/>
  <c r="AW12" i="8" s="1"/>
  <c r="AX11" i="8"/>
  <c r="AV11" i="8"/>
  <c r="AU11" i="8"/>
  <c r="AW11" i="8" s="1"/>
  <c r="AX10" i="8"/>
  <c r="AV10" i="8"/>
  <c r="AU10" i="8"/>
  <c r="AW10" i="8" s="1"/>
  <c r="AX9" i="8"/>
  <c r="AV9" i="8"/>
  <c r="AU9" i="8"/>
  <c r="AW9" i="8" s="1"/>
  <c r="E10" i="24"/>
  <c r="D10" i="24"/>
  <c r="E32" i="24"/>
  <c r="C21" i="24"/>
  <c r="B21" i="24"/>
  <c r="C10" i="24"/>
  <c r="B10" i="24"/>
  <c r="H10" i="24" s="1"/>
  <c r="C32" i="24"/>
  <c r="B32" i="24"/>
  <c r="D89" i="8"/>
  <c r="C89" i="8"/>
  <c r="I32" i="24" l="1"/>
  <c r="I10" i="24"/>
  <c r="D21" i="24"/>
  <c r="H21" i="24" s="1"/>
  <c r="B40" i="24"/>
  <c r="C40" i="24"/>
  <c r="E21" i="24"/>
  <c r="E40" i="24" s="1"/>
  <c r="AX87" i="8"/>
  <c r="AV87" i="8"/>
  <c r="AW87" i="8"/>
  <c r="AU87" i="8"/>
  <c r="D32" i="24" l="1"/>
  <c r="H32" i="24" s="1"/>
  <c r="I21" i="24"/>
  <c r="I40" i="24"/>
  <c r="D40" i="24"/>
  <c r="H40" i="24" s="1"/>
  <c r="K52" i="8" a="1"/>
  <c r="K52" i="8" s="1"/>
  <c r="L52" i="8" l="1"/>
  <c r="AL87" i="8"/>
  <c r="AK87" i="8"/>
  <c r="AJ87" i="8"/>
  <c r="AI87" i="8"/>
  <c r="AP86" i="8"/>
  <c r="AN86" i="8"/>
  <c r="AM86" i="8"/>
  <c r="AO86" i="8" s="1"/>
  <c r="AP85" i="8"/>
  <c r="AN85" i="8"/>
  <c r="AM85" i="8"/>
  <c r="AO85" i="8" s="1"/>
  <c r="AP84" i="8"/>
  <c r="AN84" i="8"/>
  <c r="AM84" i="8"/>
  <c r="AO84" i="8" s="1"/>
  <c r="AP83" i="8"/>
  <c r="AN83" i="8"/>
  <c r="AM83" i="8"/>
  <c r="AO83" i="8" s="1"/>
  <c r="AP82" i="8"/>
  <c r="AN82" i="8"/>
  <c r="AM82" i="8"/>
  <c r="AO82" i="8" s="1"/>
  <c r="AP81" i="8"/>
  <c r="AN81" i="8"/>
  <c r="AM81" i="8"/>
  <c r="AO81" i="8" s="1"/>
  <c r="AP80" i="8"/>
  <c r="AN80" i="8"/>
  <c r="AM80" i="8"/>
  <c r="AO80" i="8" s="1"/>
  <c r="AP79" i="8"/>
  <c r="AN79" i="8"/>
  <c r="AM79" i="8"/>
  <c r="AO79" i="8" s="1"/>
  <c r="AP78" i="8"/>
  <c r="AN78" i="8"/>
  <c r="AM78" i="8"/>
  <c r="AO78" i="8" s="1"/>
  <c r="AP77" i="8"/>
  <c r="AN77" i="8"/>
  <c r="AM77" i="8"/>
  <c r="AO77" i="8" s="1"/>
  <c r="AP76" i="8"/>
  <c r="AN76" i="8"/>
  <c r="AM76" i="8"/>
  <c r="AO76" i="8" s="1"/>
  <c r="AP75" i="8"/>
  <c r="AN75" i="8"/>
  <c r="AM75" i="8"/>
  <c r="AO75" i="8" s="1"/>
  <c r="AP74" i="8"/>
  <c r="AN74" i="8"/>
  <c r="AM74" i="8"/>
  <c r="AO74" i="8" s="1"/>
  <c r="AP73" i="8"/>
  <c r="AN73" i="8"/>
  <c r="AM73" i="8"/>
  <c r="AO73" i="8" s="1"/>
  <c r="AP72" i="8"/>
  <c r="AN72" i="8"/>
  <c r="AM72" i="8"/>
  <c r="AO72" i="8" s="1"/>
  <c r="AP71" i="8"/>
  <c r="AN71" i="8"/>
  <c r="AM71" i="8"/>
  <c r="AO71" i="8" s="1"/>
  <c r="AP70" i="8"/>
  <c r="AN70" i="8"/>
  <c r="AM70" i="8"/>
  <c r="AO70" i="8" s="1"/>
  <c r="AP69" i="8"/>
  <c r="AN69" i="8"/>
  <c r="AM69" i="8"/>
  <c r="AO69" i="8" s="1"/>
  <c r="AP68" i="8"/>
  <c r="AN68" i="8"/>
  <c r="AM68" i="8"/>
  <c r="AO68" i="8" s="1"/>
  <c r="AP67" i="8"/>
  <c r="AN67" i="8"/>
  <c r="AM67" i="8"/>
  <c r="AO67" i="8" s="1"/>
  <c r="AP66" i="8"/>
  <c r="AN66" i="8"/>
  <c r="AM66" i="8"/>
  <c r="AO66" i="8" s="1"/>
  <c r="AP65" i="8"/>
  <c r="AN65" i="8"/>
  <c r="AM65" i="8"/>
  <c r="AO65" i="8" s="1"/>
  <c r="AP64" i="8"/>
  <c r="AN64" i="8"/>
  <c r="AM64" i="8"/>
  <c r="AO64" i="8" s="1"/>
  <c r="AP63" i="8"/>
  <c r="AN63" i="8"/>
  <c r="AM63" i="8"/>
  <c r="AO63" i="8" s="1"/>
  <c r="AP62" i="8"/>
  <c r="AN62" i="8"/>
  <c r="AM62" i="8"/>
  <c r="AO62" i="8" s="1"/>
  <c r="AP61" i="8"/>
  <c r="AN61" i="8"/>
  <c r="AM61" i="8"/>
  <c r="AO61" i="8" s="1"/>
  <c r="AP60" i="8"/>
  <c r="AN60" i="8"/>
  <c r="AM60" i="8"/>
  <c r="AO60" i="8" s="1"/>
  <c r="AP59" i="8"/>
  <c r="AN59" i="8"/>
  <c r="AM59" i="8"/>
  <c r="AO59" i="8" s="1"/>
  <c r="AP58" i="8"/>
  <c r="AN58" i="8"/>
  <c r="AM58" i="8"/>
  <c r="AO58" i="8" s="1"/>
  <c r="AP57" i="8"/>
  <c r="AN57" i="8"/>
  <c r="AM57" i="8"/>
  <c r="AO57" i="8" s="1"/>
  <c r="AP56" i="8"/>
  <c r="AN56" i="8"/>
  <c r="AM56" i="8"/>
  <c r="AO56" i="8" s="1"/>
  <c r="AP55" i="8"/>
  <c r="AN55" i="8"/>
  <c r="AM55" i="8"/>
  <c r="AO55" i="8" s="1"/>
  <c r="AP54" i="8"/>
  <c r="AN54" i="8"/>
  <c r="AM54" i="8"/>
  <c r="AO54" i="8" s="1"/>
  <c r="AP53" i="8"/>
  <c r="AN53" i="8"/>
  <c r="AM53" i="8"/>
  <c r="AO53" i="8" s="1"/>
  <c r="AN52" i="8"/>
  <c r="AM52" i="8"/>
  <c r="AO52" i="8" s="1"/>
  <c r="AP51" i="8"/>
  <c r="AN51" i="8"/>
  <c r="AM51" i="8"/>
  <c r="AO51" i="8" s="1"/>
  <c r="AP50" i="8"/>
  <c r="AN50" i="8"/>
  <c r="AM50" i="8"/>
  <c r="AO50" i="8" s="1"/>
  <c r="AP49" i="8"/>
  <c r="AN49" i="8"/>
  <c r="AM49" i="8"/>
  <c r="AO49" i="8" s="1"/>
  <c r="AP48" i="8"/>
  <c r="AN48" i="8"/>
  <c r="AM48" i="8"/>
  <c r="AO48" i="8" s="1"/>
  <c r="AP47" i="8"/>
  <c r="AN47" i="8"/>
  <c r="AM47" i="8"/>
  <c r="AO47" i="8" s="1"/>
  <c r="AP46" i="8"/>
  <c r="AN46" i="8"/>
  <c r="AM46" i="8"/>
  <c r="AO46" i="8" s="1"/>
  <c r="AP45" i="8"/>
  <c r="AN45" i="8"/>
  <c r="AM45" i="8"/>
  <c r="AO45" i="8" s="1"/>
  <c r="AP44" i="8"/>
  <c r="AN44" i="8"/>
  <c r="AM44" i="8"/>
  <c r="AO44" i="8" s="1"/>
  <c r="AP43" i="8"/>
  <c r="AN43" i="8"/>
  <c r="AM43" i="8"/>
  <c r="AO43" i="8" s="1"/>
  <c r="AP42" i="8"/>
  <c r="AN42" i="8"/>
  <c r="AM42" i="8"/>
  <c r="AO42" i="8" s="1"/>
  <c r="AP41" i="8"/>
  <c r="AN41" i="8"/>
  <c r="AM41" i="8"/>
  <c r="AO41" i="8" s="1"/>
  <c r="AP40" i="8"/>
  <c r="AN40" i="8"/>
  <c r="AM40" i="8"/>
  <c r="AO40" i="8" s="1"/>
  <c r="AP39" i="8"/>
  <c r="AN39" i="8"/>
  <c r="AM39" i="8"/>
  <c r="AO39" i="8" s="1"/>
  <c r="AP38" i="8"/>
  <c r="AN38" i="8"/>
  <c r="AM38" i="8"/>
  <c r="AO38" i="8" s="1"/>
  <c r="AP37" i="8"/>
  <c r="AN37" i="8"/>
  <c r="AM37" i="8"/>
  <c r="AO37" i="8" s="1"/>
  <c r="AN36" i="8"/>
  <c r="AP36" i="8" s="1"/>
  <c r="AM36" i="8"/>
  <c r="AO36" i="8" s="1"/>
  <c r="AP35" i="8"/>
  <c r="AN35" i="8"/>
  <c r="AM35" i="8"/>
  <c r="AO35" i="8" s="1"/>
  <c r="AP34" i="8"/>
  <c r="AN34" i="8"/>
  <c r="AM34" i="8"/>
  <c r="AO34" i="8" s="1"/>
  <c r="AP33" i="8"/>
  <c r="AN33" i="8"/>
  <c r="AM33" i="8"/>
  <c r="AO33" i="8" s="1"/>
  <c r="AP32" i="8"/>
  <c r="AN32" i="8"/>
  <c r="AM32" i="8"/>
  <c r="AO32" i="8" s="1"/>
  <c r="AP31" i="8"/>
  <c r="AN31" i="8"/>
  <c r="AM31" i="8"/>
  <c r="AO31" i="8" s="1"/>
  <c r="AP30" i="8"/>
  <c r="AN30" i="8"/>
  <c r="AM30" i="8"/>
  <c r="AO30" i="8" s="1"/>
  <c r="AP29" i="8"/>
  <c r="AN29" i="8"/>
  <c r="AM29" i="8"/>
  <c r="AO29" i="8" s="1"/>
  <c r="AP28" i="8"/>
  <c r="AN28" i="8"/>
  <c r="AM28" i="8"/>
  <c r="AO28" i="8" s="1"/>
  <c r="AP27" i="8"/>
  <c r="AN27" i="8"/>
  <c r="AM27" i="8"/>
  <c r="AO27" i="8" s="1"/>
  <c r="AP26" i="8"/>
  <c r="AN26" i="8"/>
  <c r="AM26" i="8"/>
  <c r="AO26" i="8" s="1"/>
  <c r="AP25" i="8"/>
  <c r="AN25" i="8"/>
  <c r="AM25" i="8"/>
  <c r="AO25" i="8" s="1"/>
  <c r="AP24" i="8"/>
  <c r="AN24" i="8"/>
  <c r="AM24" i="8"/>
  <c r="AO24" i="8" s="1"/>
  <c r="AP23" i="8"/>
  <c r="AN23" i="8"/>
  <c r="AM23" i="8"/>
  <c r="AO23" i="8" s="1"/>
  <c r="AP22" i="8"/>
  <c r="AN22" i="8"/>
  <c r="AM22" i="8"/>
  <c r="AO22" i="8" s="1"/>
  <c r="AP21" i="8"/>
  <c r="AN21" i="8"/>
  <c r="AM21" i="8"/>
  <c r="AO21" i="8" s="1"/>
  <c r="AP20" i="8"/>
  <c r="AN20" i="8"/>
  <c r="AM20" i="8"/>
  <c r="AO20" i="8" s="1"/>
  <c r="AP19" i="8"/>
  <c r="AN19" i="8"/>
  <c r="AM19" i="8"/>
  <c r="AO19" i="8" s="1"/>
  <c r="AP18" i="8"/>
  <c r="AN18" i="8"/>
  <c r="AM18" i="8"/>
  <c r="AO18" i="8" s="1"/>
  <c r="AP17" i="8"/>
  <c r="AN17" i="8"/>
  <c r="AM17" i="8"/>
  <c r="AO17" i="8" s="1"/>
  <c r="AP16" i="8"/>
  <c r="AN16" i="8"/>
  <c r="AM16" i="8"/>
  <c r="AO16" i="8" s="1"/>
  <c r="AP15" i="8"/>
  <c r="AN15" i="8"/>
  <c r="AM15" i="8"/>
  <c r="AO15" i="8" s="1"/>
  <c r="AP14" i="8"/>
  <c r="AN14" i="8"/>
  <c r="AM14" i="8"/>
  <c r="AO14" i="8" s="1"/>
  <c r="AP13" i="8"/>
  <c r="AN13" i="8"/>
  <c r="AM13" i="8"/>
  <c r="AO13" i="8" s="1"/>
  <c r="AP12" i="8"/>
  <c r="AN12" i="8"/>
  <c r="AM12" i="8"/>
  <c r="AO12" i="8" s="1"/>
  <c r="AP11" i="8"/>
  <c r="AN11" i="8"/>
  <c r="AM11" i="8"/>
  <c r="AO11" i="8" s="1"/>
  <c r="AP10" i="8"/>
  <c r="AN10" i="8"/>
  <c r="AM10" i="8"/>
  <c r="AO10" i="8" s="1"/>
  <c r="AP9" i="8"/>
  <c r="AN9" i="8"/>
  <c r="AN87" i="8" s="1"/>
  <c r="AM9" i="8"/>
  <c r="AO9" i="8" s="1"/>
  <c r="AD87" i="8"/>
  <c r="AC87" i="8"/>
  <c r="AB87" i="8"/>
  <c r="AA87" i="8"/>
  <c r="AH86" i="8"/>
  <c r="AG86" i="8"/>
  <c r="AF86" i="8"/>
  <c r="AE86" i="8"/>
  <c r="AH85" i="8"/>
  <c r="AG85" i="8"/>
  <c r="AF85" i="8"/>
  <c r="AE85" i="8"/>
  <c r="AH84" i="8"/>
  <c r="AG84" i="8"/>
  <c r="AF84" i="8"/>
  <c r="AE84" i="8"/>
  <c r="AH83" i="8"/>
  <c r="AG83" i="8"/>
  <c r="AF83" i="8"/>
  <c r="AE83" i="8"/>
  <c r="AH82" i="8"/>
  <c r="AG82" i="8"/>
  <c r="AF82" i="8"/>
  <c r="AE82" i="8"/>
  <c r="AH81" i="8"/>
  <c r="AG81" i="8"/>
  <c r="AF81" i="8"/>
  <c r="AE81" i="8"/>
  <c r="AH80" i="8"/>
  <c r="AG80" i="8"/>
  <c r="AF80" i="8"/>
  <c r="AE80" i="8"/>
  <c r="AH79" i="8"/>
  <c r="AG79" i="8"/>
  <c r="AF79" i="8"/>
  <c r="AE79" i="8"/>
  <c r="AH78" i="8"/>
  <c r="AG78" i="8"/>
  <c r="AF78" i="8"/>
  <c r="AE78" i="8"/>
  <c r="AH77" i="8"/>
  <c r="AG77" i="8"/>
  <c r="AF77" i="8"/>
  <c r="AE77" i="8"/>
  <c r="AH76" i="8"/>
  <c r="AG76" i="8"/>
  <c r="AF76" i="8"/>
  <c r="AE76" i="8"/>
  <c r="AH75" i="8"/>
  <c r="AG75" i="8"/>
  <c r="AF75" i="8"/>
  <c r="AE75" i="8"/>
  <c r="AH74" i="8"/>
  <c r="AG74" i="8"/>
  <c r="AF74" i="8"/>
  <c r="AE74" i="8"/>
  <c r="AH73" i="8"/>
  <c r="AG73" i="8"/>
  <c r="AF73" i="8"/>
  <c r="AE73" i="8"/>
  <c r="AH72" i="8"/>
  <c r="AG72" i="8"/>
  <c r="AF72" i="8"/>
  <c r="AE72" i="8"/>
  <c r="AH71" i="8"/>
  <c r="AG71" i="8"/>
  <c r="AF71" i="8"/>
  <c r="AE71" i="8"/>
  <c r="AH70" i="8"/>
  <c r="AG70" i="8"/>
  <c r="AF70" i="8"/>
  <c r="AE70" i="8"/>
  <c r="AH69" i="8"/>
  <c r="AG69" i="8"/>
  <c r="AF69" i="8"/>
  <c r="AE69" i="8"/>
  <c r="AH68" i="8"/>
  <c r="AG68" i="8"/>
  <c r="AF68" i="8"/>
  <c r="AE68" i="8"/>
  <c r="AH67" i="8"/>
  <c r="AG67" i="8"/>
  <c r="AF67" i="8"/>
  <c r="AE67" i="8"/>
  <c r="AH66" i="8"/>
  <c r="AG66" i="8"/>
  <c r="AF66" i="8"/>
  <c r="AE66" i="8"/>
  <c r="AH65" i="8"/>
  <c r="AG65" i="8"/>
  <c r="AF65" i="8"/>
  <c r="AE65" i="8"/>
  <c r="AH64" i="8"/>
  <c r="AG64" i="8"/>
  <c r="AF64" i="8"/>
  <c r="AE64" i="8"/>
  <c r="AH63" i="8"/>
  <c r="AG63" i="8"/>
  <c r="AF63" i="8"/>
  <c r="AE63" i="8"/>
  <c r="AH62" i="8"/>
  <c r="AG62" i="8"/>
  <c r="AF62" i="8"/>
  <c r="AE62" i="8"/>
  <c r="AH61" i="8"/>
  <c r="AG61" i="8"/>
  <c r="AF61" i="8"/>
  <c r="AE61" i="8"/>
  <c r="AH60" i="8"/>
  <c r="AG60" i="8"/>
  <c r="AF60" i="8"/>
  <c r="AE60" i="8"/>
  <c r="AH59" i="8"/>
  <c r="AG59" i="8"/>
  <c r="AF59" i="8"/>
  <c r="AE59" i="8"/>
  <c r="AH58" i="8"/>
  <c r="AG58" i="8"/>
  <c r="AF58" i="8"/>
  <c r="AE58" i="8"/>
  <c r="AH57" i="8"/>
  <c r="AG57" i="8"/>
  <c r="AF57" i="8"/>
  <c r="AE57" i="8"/>
  <c r="AH56" i="8"/>
  <c r="AG56" i="8"/>
  <c r="AF56" i="8"/>
  <c r="AE56" i="8"/>
  <c r="AH55" i="8"/>
  <c r="AG55" i="8"/>
  <c r="AF55" i="8"/>
  <c r="AE55" i="8"/>
  <c r="AF54" i="8"/>
  <c r="AH54" i="8" s="1"/>
  <c r="AE54" i="8"/>
  <c r="AG54" i="8" s="1"/>
  <c r="AH53" i="8"/>
  <c r="AG53" i="8"/>
  <c r="AF53" i="8"/>
  <c r="AE53" i="8"/>
  <c r="AH52" i="8"/>
  <c r="AG52" i="8"/>
  <c r="AF52" i="8"/>
  <c r="AE52" i="8"/>
  <c r="AF51" i="8"/>
  <c r="AH51" i="8" s="1"/>
  <c r="AE51" i="8"/>
  <c r="AG51" i="8" s="1"/>
  <c r="AH50" i="8"/>
  <c r="AG50" i="8"/>
  <c r="AF50" i="8"/>
  <c r="AE50" i="8"/>
  <c r="AH49" i="8"/>
  <c r="AG49" i="8"/>
  <c r="AF49" i="8"/>
  <c r="AE49" i="8"/>
  <c r="AF48" i="8"/>
  <c r="AH48" i="8" s="1"/>
  <c r="AE48" i="8"/>
  <c r="AG48" i="8" s="1"/>
  <c r="AF47" i="8"/>
  <c r="AH47" i="8" s="1"/>
  <c r="AE47" i="8"/>
  <c r="AG47" i="8" s="1"/>
  <c r="AF46" i="8"/>
  <c r="AH46" i="8" s="1"/>
  <c r="AE46" i="8"/>
  <c r="AG46" i="8" s="1"/>
  <c r="AH45" i="8"/>
  <c r="AG45" i="8"/>
  <c r="AF45" i="8"/>
  <c r="AE45" i="8"/>
  <c r="AH44" i="8"/>
  <c r="AG44" i="8"/>
  <c r="AF44" i="8"/>
  <c r="AE44" i="8"/>
  <c r="AH43" i="8"/>
  <c r="AG43" i="8"/>
  <c r="AF43" i="8"/>
  <c r="AE43" i="8"/>
  <c r="AH42" i="8"/>
  <c r="AG42" i="8"/>
  <c r="AF42" i="8"/>
  <c r="AE42" i="8"/>
  <c r="AH41" i="8"/>
  <c r="AG41" i="8"/>
  <c r="AF41" i="8"/>
  <c r="AE41" i="8"/>
  <c r="AH40" i="8"/>
  <c r="AG40" i="8"/>
  <c r="AF40" i="8"/>
  <c r="AE40" i="8"/>
  <c r="AH39" i="8"/>
  <c r="AG39" i="8"/>
  <c r="AF39" i="8"/>
  <c r="AE39" i="8"/>
  <c r="AH38" i="8"/>
  <c r="AG38" i="8"/>
  <c r="AF38" i="8"/>
  <c r="AE38" i="8"/>
  <c r="AF37" i="8"/>
  <c r="AH37" i="8" s="1"/>
  <c r="AE37" i="8"/>
  <c r="AG37" i="8" s="1"/>
  <c r="AH36" i="8"/>
  <c r="AG36" i="8"/>
  <c r="AF36" i="8"/>
  <c r="AE36" i="8"/>
  <c r="AF35" i="8"/>
  <c r="AH35" i="8" s="1"/>
  <c r="AE35" i="8"/>
  <c r="AG35" i="8" s="1"/>
  <c r="AF34" i="8"/>
  <c r="AH34" i="8" s="1"/>
  <c r="AE34" i="8"/>
  <c r="AG34" i="8" s="1"/>
  <c r="AG33" i="8"/>
  <c r="AF33" i="8"/>
  <c r="AE33" i="8"/>
  <c r="AH32" i="8"/>
  <c r="AG32" i="8"/>
  <c r="AF32" i="8"/>
  <c r="AE32" i="8"/>
  <c r="AH31" i="8"/>
  <c r="AG31" i="8"/>
  <c r="AF31" i="8"/>
  <c r="AE31" i="8"/>
  <c r="AG30" i="8"/>
  <c r="AF30" i="8"/>
  <c r="AH30" i="8" s="1"/>
  <c r="AE30" i="8"/>
  <c r="AH29" i="8"/>
  <c r="AG29" i="8"/>
  <c r="AF29" i="8"/>
  <c r="AE29" i="8"/>
  <c r="AF28" i="8"/>
  <c r="AH28" i="8" s="1"/>
  <c r="AE28" i="8"/>
  <c r="AG28" i="8" s="1"/>
  <c r="AH27" i="8"/>
  <c r="AG27" i="8"/>
  <c r="AF27" i="8"/>
  <c r="AE27" i="8"/>
  <c r="AH26" i="8"/>
  <c r="AG26" i="8"/>
  <c r="AF26" i="8"/>
  <c r="AE26" i="8"/>
  <c r="AH25" i="8"/>
  <c r="AG25" i="8"/>
  <c r="AF25" i="8"/>
  <c r="AE25" i="8"/>
  <c r="AH24" i="8"/>
  <c r="AG24" i="8"/>
  <c r="AF24" i="8"/>
  <c r="AE24" i="8"/>
  <c r="AH23" i="8"/>
  <c r="AG23" i="8"/>
  <c r="AF23" i="8"/>
  <c r="AE23" i="8"/>
  <c r="AH22" i="8"/>
  <c r="AG22" i="8"/>
  <c r="AF22" i="8"/>
  <c r="AE22" i="8"/>
  <c r="AF21" i="8"/>
  <c r="AH21" i="8" s="1"/>
  <c r="AE21" i="8"/>
  <c r="AG21" i="8" s="1"/>
  <c r="AH20" i="8"/>
  <c r="AG20" i="8"/>
  <c r="AF20" i="8"/>
  <c r="AE20" i="8"/>
  <c r="AH19" i="8"/>
  <c r="AG19" i="8"/>
  <c r="AF19" i="8"/>
  <c r="AE19" i="8"/>
  <c r="AH18" i="8"/>
  <c r="AG18" i="8"/>
  <c r="AF18" i="8"/>
  <c r="AE18" i="8"/>
  <c r="AF17" i="8"/>
  <c r="AH17" i="8" s="1"/>
  <c r="AE17" i="8"/>
  <c r="AG17" i="8" s="1"/>
  <c r="AH16" i="8"/>
  <c r="AG16" i="8"/>
  <c r="AF16" i="8"/>
  <c r="AE16" i="8"/>
  <c r="AH15" i="8"/>
  <c r="AG15" i="8"/>
  <c r="AF15" i="8"/>
  <c r="AE15" i="8"/>
  <c r="AH14" i="8"/>
  <c r="AG14" i="8"/>
  <c r="AF14" i="8"/>
  <c r="AE14" i="8"/>
  <c r="AH13" i="8"/>
  <c r="AG13" i="8"/>
  <c r="AF13" i="8"/>
  <c r="AE13" i="8"/>
  <c r="AH12" i="8"/>
  <c r="AG12" i="8"/>
  <c r="AF12" i="8"/>
  <c r="AE12" i="8"/>
  <c r="AH11" i="8"/>
  <c r="AG11" i="8"/>
  <c r="AF11" i="8"/>
  <c r="AE11" i="8"/>
  <c r="AH10" i="8"/>
  <c r="AG10" i="8"/>
  <c r="AF10" i="8"/>
  <c r="AE10" i="8"/>
  <c r="AH9" i="8"/>
  <c r="AG9" i="8"/>
  <c r="AF9" i="8"/>
  <c r="AE9" i="8"/>
  <c r="V87" i="8"/>
  <c r="U87" i="8"/>
  <c r="T87" i="8"/>
  <c r="S87" i="8"/>
  <c r="Z86" i="8"/>
  <c r="X86" i="8"/>
  <c r="W86" i="8"/>
  <c r="Y86" i="8" s="1"/>
  <c r="Z85" i="8"/>
  <c r="X85" i="8"/>
  <c r="W85" i="8"/>
  <c r="Y85" i="8" s="1"/>
  <c r="Z84" i="8"/>
  <c r="X84" i="8"/>
  <c r="W84" i="8"/>
  <c r="Y84" i="8" s="1"/>
  <c r="Z83" i="8"/>
  <c r="X83" i="8"/>
  <c r="W83" i="8"/>
  <c r="Y83" i="8" s="1"/>
  <c r="Z82" i="8"/>
  <c r="X82" i="8"/>
  <c r="W82" i="8"/>
  <c r="Y82" i="8" s="1"/>
  <c r="Z81" i="8"/>
  <c r="X81" i="8"/>
  <c r="W81" i="8"/>
  <c r="Y81" i="8" s="1"/>
  <c r="Z80" i="8"/>
  <c r="X80" i="8"/>
  <c r="W80" i="8"/>
  <c r="Y80" i="8" s="1"/>
  <c r="Z79" i="8"/>
  <c r="X79" i="8"/>
  <c r="W79" i="8"/>
  <c r="Y79" i="8" s="1"/>
  <c r="Z78" i="8"/>
  <c r="X78" i="8"/>
  <c r="W78" i="8"/>
  <c r="Y78" i="8" s="1"/>
  <c r="Z77" i="8"/>
  <c r="X77" i="8"/>
  <c r="W77" i="8"/>
  <c r="Y77" i="8" s="1"/>
  <c r="Z76" i="8"/>
  <c r="X76" i="8"/>
  <c r="W76" i="8"/>
  <c r="Y76" i="8" s="1"/>
  <c r="Z75" i="8"/>
  <c r="X75" i="8"/>
  <c r="W75" i="8"/>
  <c r="Y75" i="8" s="1"/>
  <c r="Z74" i="8"/>
  <c r="X74" i="8"/>
  <c r="W74" i="8"/>
  <c r="Y74" i="8" s="1"/>
  <c r="Z73" i="8"/>
  <c r="X73" i="8"/>
  <c r="W73" i="8"/>
  <c r="Y73" i="8" s="1"/>
  <c r="Z72" i="8"/>
  <c r="X72" i="8"/>
  <c r="W72" i="8"/>
  <c r="Y72" i="8" s="1"/>
  <c r="Z71" i="8"/>
  <c r="X71" i="8"/>
  <c r="W71" i="8"/>
  <c r="Y71" i="8" s="1"/>
  <c r="Z70" i="8"/>
  <c r="X70" i="8"/>
  <c r="W70" i="8"/>
  <c r="Y70" i="8" s="1"/>
  <c r="Z69" i="8"/>
  <c r="X69" i="8"/>
  <c r="W69" i="8"/>
  <c r="Y69" i="8" s="1"/>
  <c r="Z68" i="8"/>
  <c r="X68" i="8"/>
  <c r="W68" i="8"/>
  <c r="Y68" i="8" s="1"/>
  <c r="Z67" i="8"/>
  <c r="X67" i="8"/>
  <c r="W67" i="8"/>
  <c r="Y67" i="8" s="1"/>
  <c r="Z66" i="8"/>
  <c r="X66" i="8"/>
  <c r="W66" i="8"/>
  <c r="Y66" i="8" s="1"/>
  <c r="Z65" i="8"/>
  <c r="X65" i="8"/>
  <c r="W65" i="8"/>
  <c r="Y65" i="8" s="1"/>
  <c r="X64" i="8"/>
  <c r="W64" i="8"/>
  <c r="Y64" i="8" s="1"/>
  <c r="Z63" i="8"/>
  <c r="X63" i="8"/>
  <c r="W63" i="8"/>
  <c r="Y63" i="8" s="1"/>
  <c r="Z62" i="8"/>
  <c r="X62" i="8"/>
  <c r="W62" i="8"/>
  <c r="Y62" i="8" s="1"/>
  <c r="Z61" i="8"/>
  <c r="X61" i="8"/>
  <c r="W61" i="8"/>
  <c r="Y61" i="8" s="1"/>
  <c r="X60" i="8"/>
  <c r="Z60" i="8" s="1"/>
  <c r="W60" i="8"/>
  <c r="Y60" i="8" s="1"/>
  <c r="Z59" i="8"/>
  <c r="X59" i="8"/>
  <c r="W59" i="8"/>
  <c r="Y59" i="8" s="1"/>
  <c r="Z58" i="8"/>
  <c r="X58" i="8"/>
  <c r="W58" i="8"/>
  <c r="Y58" i="8" s="1"/>
  <c r="Z57" i="8"/>
  <c r="X57" i="8"/>
  <c r="W57" i="8"/>
  <c r="Y57" i="8" s="1"/>
  <c r="Z56" i="8"/>
  <c r="X56" i="8"/>
  <c r="W56" i="8"/>
  <c r="Y56" i="8" s="1"/>
  <c r="Z55" i="8"/>
  <c r="X55" i="8"/>
  <c r="W55" i="8"/>
  <c r="Y55" i="8" s="1"/>
  <c r="Z54" i="8"/>
  <c r="X54" i="8"/>
  <c r="W54" i="8"/>
  <c r="Y54" i="8" s="1"/>
  <c r="Z53" i="8"/>
  <c r="X53" i="8"/>
  <c r="W53" i="8"/>
  <c r="Y53" i="8" s="1"/>
  <c r="Z52" i="8"/>
  <c r="X52" i="8"/>
  <c r="W52" i="8"/>
  <c r="Y52" i="8" s="1"/>
  <c r="Z51" i="8"/>
  <c r="X51" i="8"/>
  <c r="W51" i="8"/>
  <c r="Y51" i="8" s="1"/>
  <c r="Z50" i="8"/>
  <c r="X50" i="8"/>
  <c r="W50" i="8"/>
  <c r="Y50" i="8" s="1"/>
  <c r="Z49" i="8"/>
  <c r="X49" i="8"/>
  <c r="W49" i="8"/>
  <c r="Y49" i="8" s="1"/>
  <c r="Z48" i="8"/>
  <c r="X48" i="8"/>
  <c r="W48" i="8"/>
  <c r="Y48" i="8" s="1"/>
  <c r="Z47" i="8"/>
  <c r="X47" i="8"/>
  <c r="W47" i="8"/>
  <c r="Y47" i="8" s="1"/>
  <c r="Z46" i="8"/>
  <c r="X46" i="8"/>
  <c r="W46" i="8"/>
  <c r="Y46" i="8" s="1"/>
  <c r="Z45" i="8"/>
  <c r="X45" i="8"/>
  <c r="W45" i="8"/>
  <c r="Y45" i="8" s="1"/>
  <c r="X44" i="8"/>
  <c r="W44" i="8"/>
  <c r="Y44" i="8" s="1"/>
  <c r="Z43" i="8"/>
  <c r="X43" i="8"/>
  <c r="W43" i="8"/>
  <c r="Y43" i="8" s="1"/>
  <c r="Z42" i="8"/>
  <c r="X42" i="8"/>
  <c r="W42" i="8"/>
  <c r="Y42" i="8" s="1"/>
  <c r="Z41" i="8"/>
  <c r="X41" i="8"/>
  <c r="W41" i="8"/>
  <c r="Y41" i="8" s="1"/>
  <c r="Z40" i="8"/>
  <c r="X40" i="8"/>
  <c r="W40" i="8"/>
  <c r="Y40" i="8" s="1"/>
  <c r="Z39" i="8"/>
  <c r="X39" i="8"/>
  <c r="W39" i="8"/>
  <c r="Y39" i="8" s="1"/>
  <c r="Z38" i="8"/>
  <c r="X38" i="8"/>
  <c r="W38" i="8"/>
  <c r="Y38" i="8" s="1"/>
  <c r="Z37" i="8"/>
  <c r="X37" i="8"/>
  <c r="W37" i="8"/>
  <c r="Y37" i="8" s="1"/>
  <c r="X36" i="8"/>
  <c r="W36" i="8"/>
  <c r="Y36" i="8" s="1"/>
  <c r="Z35" i="8"/>
  <c r="X35" i="8"/>
  <c r="W35" i="8"/>
  <c r="Y35" i="8" s="1"/>
  <c r="Z34" i="8"/>
  <c r="X34" i="8"/>
  <c r="W34" i="8"/>
  <c r="Y34" i="8" s="1"/>
  <c r="X33" i="8"/>
  <c r="W33" i="8"/>
  <c r="Y33" i="8" s="1"/>
  <c r="Z32" i="8"/>
  <c r="X32" i="8"/>
  <c r="W32" i="8"/>
  <c r="Y32" i="8" s="1"/>
  <c r="Z31" i="8"/>
  <c r="X31" i="8"/>
  <c r="W31" i="8"/>
  <c r="Y31" i="8" s="1"/>
  <c r="Z30" i="8"/>
  <c r="X30" i="8"/>
  <c r="W30" i="8"/>
  <c r="Y30" i="8" s="1"/>
  <c r="Z29" i="8"/>
  <c r="X29" i="8"/>
  <c r="W29" i="8"/>
  <c r="Y29" i="8" s="1"/>
  <c r="Z28" i="8"/>
  <c r="X28" i="8"/>
  <c r="W28" i="8"/>
  <c r="Y28" i="8" s="1"/>
  <c r="Z27" i="8"/>
  <c r="X27" i="8"/>
  <c r="W27" i="8"/>
  <c r="Y27" i="8" s="1"/>
  <c r="Z26" i="8"/>
  <c r="X26" i="8"/>
  <c r="W26" i="8"/>
  <c r="Y26" i="8" s="1"/>
  <c r="Z25" i="8"/>
  <c r="X25" i="8"/>
  <c r="W25" i="8"/>
  <c r="Y25" i="8" s="1"/>
  <c r="Z24" i="8"/>
  <c r="X24" i="8"/>
  <c r="W24" i="8"/>
  <c r="Y24" i="8" s="1"/>
  <c r="Z23" i="8"/>
  <c r="X23" i="8"/>
  <c r="W23" i="8"/>
  <c r="Y23" i="8" s="1"/>
  <c r="Z22" i="8"/>
  <c r="X22" i="8"/>
  <c r="W22" i="8"/>
  <c r="Y22" i="8" s="1"/>
  <c r="Z21" i="8"/>
  <c r="X21" i="8"/>
  <c r="W21" i="8"/>
  <c r="Y21" i="8" s="1"/>
  <c r="Z20" i="8"/>
  <c r="X20" i="8"/>
  <c r="W20" i="8"/>
  <c r="Y20" i="8" s="1"/>
  <c r="Z19" i="8"/>
  <c r="X19" i="8"/>
  <c r="W19" i="8"/>
  <c r="Y19" i="8" s="1"/>
  <c r="Z18" i="8"/>
  <c r="X18" i="8"/>
  <c r="W18" i="8"/>
  <c r="Y18" i="8" s="1"/>
  <c r="Z17" i="8"/>
  <c r="X17" i="8"/>
  <c r="W17" i="8"/>
  <c r="Y17" i="8" s="1"/>
  <c r="Z16" i="8"/>
  <c r="X16" i="8"/>
  <c r="W16" i="8"/>
  <c r="Y16" i="8" s="1"/>
  <c r="Z15" i="8"/>
  <c r="X15" i="8"/>
  <c r="W15" i="8"/>
  <c r="Y15" i="8" s="1"/>
  <c r="Z14" i="8"/>
  <c r="X14" i="8"/>
  <c r="W14" i="8"/>
  <c r="Y14" i="8" s="1"/>
  <c r="Z13" i="8"/>
  <c r="X13" i="8"/>
  <c r="W13" i="8"/>
  <c r="Y13" i="8" s="1"/>
  <c r="Z12" i="8"/>
  <c r="X12" i="8"/>
  <c r="W12" i="8"/>
  <c r="Y12" i="8" s="1"/>
  <c r="Z11" i="8"/>
  <c r="X11" i="8"/>
  <c r="W11" i="8"/>
  <c r="Y11" i="8" s="1"/>
  <c r="Z10" i="8"/>
  <c r="X10" i="8"/>
  <c r="W10" i="8"/>
  <c r="Y10" i="8" s="1"/>
  <c r="Z9" i="8"/>
  <c r="X9" i="8"/>
  <c r="W9" i="8"/>
  <c r="Y9" i="8" s="1"/>
  <c r="N87" i="8"/>
  <c r="M87" i="8"/>
  <c r="L87" i="8"/>
  <c r="K87" i="8"/>
  <c r="R86" i="8"/>
  <c r="P86" i="8"/>
  <c r="O86" i="8"/>
  <c r="Q86" i="8" s="1"/>
  <c r="R85" i="8"/>
  <c r="P85" i="8"/>
  <c r="O85" i="8"/>
  <c r="Q85" i="8" s="1"/>
  <c r="R84" i="8"/>
  <c r="P84" i="8"/>
  <c r="O84" i="8"/>
  <c r="Q84" i="8" s="1"/>
  <c r="R83" i="8"/>
  <c r="P83" i="8"/>
  <c r="O83" i="8"/>
  <c r="Q83" i="8" s="1"/>
  <c r="R82" i="8"/>
  <c r="P82" i="8"/>
  <c r="O82" i="8"/>
  <c r="Q82" i="8" s="1"/>
  <c r="R81" i="8"/>
  <c r="P81" i="8"/>
  <c r="O81" i="8"/>
  <c r="Q81" i="8" s="1"/>
  <c r="R80" i="8"/>
  <c r="P80" i="8"/>
  <c r="O80" i="8"/>
  <c r="Q80" i="8" s="1"/>
  <c r="R79" i="8"/>
  <c r="P79" i="8"/>
  <c r="O79" i="8"/>
  <c r="Q79" i="8" s="1"/>
  <c r="R78" i="8"/>
  <c r="P78" i="8"/>
  <c r="O78" i="8"/>
  <c r="Q78" i="8" s="1"/>
  <c r="R77" i="8"/>
  <c r="P77" i="8"/>
  <c r="O77" i="8"/>
  <c r="Q77" i="8" s="1"/>
  <c r="R76" i="8"/>
  <c r="P76" i="8"/>
  <c r="O76" i="8"/>
  <c r="Q76" i="8" s="1"/>
  <c r="R75" i="8"/>
  <c r="P75" i="8"/>
  <c r="O75" i="8"/>
  <c r="Q75" i="8" s="1"/>
  <c r="R74" i="8"/>
  <c r="P74" i="8"/>
  <c r="O74" i="8"/>
  <c r="Q74" i="8" s="1"/>
  <c r="R73" i="8"/>
  <c r="P73" i="8"/>
  <c r="O73" i="8"/>
  <c r="Q73" i="8" s="1"/>
  <c r="R72" i="8"/>
  <c r="P72" i="8"/>
  <c r="O72" i="8"/>
  <c r="Q72" i="8" s="1"/>
  <c r="R71" i="8"/>
  <c r="P71" i="8"/>
  <c r="O71" i="8"/>
  <c r="Q71" i="8" s="1"/>
  <c r="R70" i="8"/>
  <c r="P70" i="8"/>
  <c r="O70" i="8"/>
  <c r="Q70" i="8" s="1"/>
  <c r="R69" i="8"/>
  <c r="P69" i="8"/>
  <c r="O69" i="8"/>
  <c r="Q69" i="8" s="1"/>
  <c r="P68" i="8"/>
  <c r="O68" i="8"/>
  <c r="Q68" i="8" s="1"/>
  <c r="R67" i="8"/>
  <c r="P67" i="8"/>
  <c r="O67" i="8"/>
  <c r="Q67" i="8" s="1"/>
  <c r="R66" i="8"/>
  <c r="P66" i="8"/>
  <c r="O66" i="8"/>
  <c r="Q66" i="8" s="1"/>
  <c r="R65" i="8"/>
  <c r="P65" i="8"/>
  <c r="O65" i="8"/>
  <c r="Q65" i="8" s="1"/>
  <c r="R64" i="8"/>
  <c r="P64" i="8"/>
  <c r="O64" i="8"/>
  <c r="Q64" i="8" s="1"/>
  <c r="R63" i="8"/>
  <c r="P63" i="8"/>
  <c r="O63" i="8"/>
  <c r="Q63" i="8" s="1"/>
  <c r="R62" i="8"/>
  <c r="P62" i="8"/>
  <c r="O62" i="8"/>
  <c r="Q62" i="8" s="1"/>
  <c r="R61" i="8"/>
  <c r="P61" i="8"/>
  <c r="O61" i="8"/>
  <c r="Q61" i="8" s="1"/>
  <c r="R60" i="8"/>
  <c r="P60" i="8"/>
  <c r="O60" i="8"/>
  <c r="Q60" i="8" s="1"/>
  <c r="P59" i="8"/>
  <c r="O59" i="8"/>
  <c r="Q59" i="8" s="1"/>
  <c r="R58" i="8"/>
  <c r="P58" i="8"/>
  <c r="O58" i="8"/>
  <c r="Q58" i="8" s="1"/>
  <c r="R57" i="8"/>
  <c r="P57" i="8"/>
  <c r="O57" i="8"/>
  <c r="Q57" i="8" s="1"/>
  <c r="R56" i="8"/>
  <c r="P56" i="8"/>
  <c r="O56" i="8"/>
  <c r="Q56" i="8" s="1"/>
  <c r="R55" i="8"/>
  <c r="P55" i="8"/>
  <c r="O55" i="8"/>
  <c r="Q55" i="8" s="1"/>
  <c r="R54" i="8"/>
  <c r="P54" i="8"/>
  <c r="O54" i="8"/>
  <c r="Q54" i="8" s="1"/>
  <c r="R53" i="8"/>
  <c r="P53" i="8"/>
  <c r="O53" i="8"/>
  <c r="Q53" i="8" s="1"/>
  <c r="P52" i="8"/>
  <c r="O52" i="8"/>
  <c r="Q52" i="8" s="1"/>
  <c r="R51" i="8"/>
  <c r="P51" i="8"/>
  <c r="O51" i="8"/>
  <c r="Q51" i="8" s="1"/>
  <c r="R50" i="8"/>
  <c r="P50" i="8"/>
  <c r="O50" i="8"/>
  <c r="Q50" i="8" s="1"/>
  <c r="R49" i="8"/>
  <c r="P49" i="8"/>
  <c r="O49" i="8"/>
  <c r="Q49" i="8" s="1"/>
  <c r="R48" i="8"/>
  <c r="P48" i="8"/>
  <c r="O48" i="8"/>
  <c r="Q48" i="8" s="1"/>
  <c r="R47" i="8"/>
  <c r="P47" i="8"/>
  <c r="O47" i="8"/>
  <c r="Q47" i="8" s="1"/>
  <c r="R46" i="8"/>
  <c r="P46" i="8"/>
  <c r="O46" i="8"/>
  <c r="Q46" i="8" s="1"/>
  <c r="P45" i="8"/>
  <c r="O45" i="8"/>
  <c r="Q45" i="8" s="1"/>
  <c r="P44" i="8"/>
  <c r="O44" i="8"/>
  <c r="Q44" i="8" s="1"/>
  <c r="P43" i="8"/>
  <c r="R43" i="8" s="1"/>
  <c r="O43" i="8"/>
  <c r="Q43" i="8" s="1"/>
  <c r="R42" i="8"/>
  <c r="P42" i="8"/>
  <c r="O42" i="8"/>
  <c r="Q42" i="8" s="1"/>
  <c r="R41" i="8"/>
  <c r="P41" i="8"/>
  <c r="O41" i="8"/>
  <c r="Q41" i="8" s="1"/>
  <c r="R40" i="8"/>
  <c r="P40" i="8"/>
  <c r="O40" i="8"/>
  <c r="Q40" i="8" s="1"/>
  <c r="R39" i="8"/>
  <c r="P39" i="8"/>
  <c r="O39" i="8"/>
  <c r="Q39" i="8" s="1"/>
  <c r="R38" i="8"/>
  <c r="P38" i="8"/>
  <c r="O38" i="8"/>
  <c r="Q38" i="8" s="1"/>
  <c r="R37" i="8"/>
  <c r="P37" i="8"/>
  <c r="O37" i="8"/>
  <c r="Q37" i="8" s="1"/>
  <c r="P36" i="8"/>
  <c r="R36" i="8" s="1"/>
  <c r="O36" i="8"/>
  <c r="Q36" i="8" s="1"/>
  <c r="R35" i="8"/>
  <c r="P35" i="8"/>
  <c r="O35" i="8"/>
  <c r="Q35" i="8" s="1"/>
  <c r="P34" i="8"/>
  <c r="O34" i="8"/>
  <c r="Q34" i="8" s="1"/>
  <c r="P33" i="8"/>
  <c r="O33" i="8"/>
  <c r="Q33" i="8" s="1"/>
  <c r="R32" i="8"/>
  <c r="P32" i="8"/>
  <c r="O32" i="8"/>
  <c r="Q32" i="8" s="1"/>
  <c r="R31" i="8"/>
  <c r="P31" i="8"/>
  <c r="O31" i="8"/>
  <c r="Q31" i="8" s="1"/>
  <c r="R30" i="8"/>
  <c r="P30" i="8"/>
  <c r="O30" i="8"/>
  <c r="Q30" i="8" s="1"/>
  <c r="R29" i="8"/>
  <c r="P29" i="8"/>
  <c r="O29" i="8"/>
  <c r="Q29" i="8" s="1"/>
  <c r="R28" i="8"/>
  <c r="P28" i="8"/>
  <c r="O28" i="8"/>
  <c r="Q28" i="8" s="1"/>
  <c r="R27" i="8"/>
  <c r="P27" i="8"/>
  <c r="O27" i="8"/>
  <c r="Q27" i="8" s="1"/>
  <c r="R26" i="8"/>
  <c r="P26" i="8"/>
  <c r="O26" i="8"/>
  <c r="Q26" i="8" s="1"/>
  <c r="R25" i="8"/>
  <c r="P25" i="8"/>
  <c r="O25" i="8"/>
  <c r="Q25" i="8" s="1"/>
  <c r="R24" i="8"/>
  <c r="P24" i="8"/>
  <c r="O24" i="8"/>
  <c r="Q24" i="8" s="1"/>
  <c r="R23" i="8"/>
  <c r="P23" i="8"/>
  <c r="O23" i="8"/>
  <c r="Q23" i="8" s="1"/>
  <c r="R22" i="8"/>
  <c r="P22" i="8"/>
  <c r="O22" i="8"/>
  <c r="Q22" i="8" s="1"/>
  <c r="R21" i="8"/>
  <c r="P21" i="8"/>
  <c r="O21" i="8"/>
  <c r="Q21" i="8" s="1"/>
  <c r="R20" i="8"/>
  <c r="P20" i="8"/>
  <c r="O20" i="8"/>
  <c r="Q20" i="8" s="1"/>
  <c r="R19" i="8"/>
  <c r="P19" i="8"/>
  <c r="O19" i="8"/>
  <c r="Q19" i="8" s="1"/>
  <c r="R18" i="8"/>
  <c r="P18" i="8"/>
  <c r="O18" i="8"/>
  <c r="Q18" i="8" s="1"/>
  <c r="R17" i="8"/>
  <c r="P17" i="8"/>
  <c r="O17" i="8"/>
  <c r="Q17" i="8" s="1"/>
  <c r="R16" i="8"/>
  <c r="P16" i="8"/>
  <c r="O16" i="8"/>
  <c r="Q16" i="8" s="1"/>
  <c r="R15" i="8"/>
  <c r="P15" i="8"/>
  <c r="O15" i="8"/>
  <c r="Q15" i="8" s="1"/>
  <c r="R14" i="8"/>
  <c r="P14" i="8"/>
  <c r="O14" i="8"/>
  <c r="Q14" i="8" s="1"/>
  <c r="R13" i="8"/>
  <c r="P13" i="8"/>
  <c r="O13" i="8"/>
  <c r="Q13" i="8" s="1"/>
  <c r="R12" i="8"/>
  <c r="P12" i="8"/>
  <c r="O12" i="8"/>
  <c r="Q12" i="8" s="1"/>
  <c r="R11" i="8"/>
  <c r="P11" i="8"/>
  <c r="O11" i="8"/>
  <c r="Q11" i="8" s="1"/>
  <c r="R10" i="8"/>
  <c r="P10" i="8"/>
  <c r="O10" i="8"/>
  <c r="Q10" i="8" s="1"/>
  <c r="R9" i="8"/>
  <c r="P9" i="8"/>
  <c r="O9" i="8"/>
  <c r="Q9" i="8" s="1"/>
  <c r="G10" i="8"/>
  <c r="I10" i="8" s="1"/>
  <c r="H10" i="8"/>
  <c r="G11" i="8"/>
  <c r="I11" i="8" s="1"/>
  <c r="H11" i="8"/>
  <c r="J11" i="8"/>
  <c r="G12" i="8"/>
  <c r="I12" i="8" s="1"/>
  <c r="H12" i="8"/>
  <c r="J12" i="8"/>
  <c r="G13" i="8"/>
  <c r="I13" i="8" s="1"/>
  <c r="H13" i="8"/>
  <c r="J13" i="8"/>
  <c r="G14" i="8"/>
  <c r="I14" i="8" s="1"/>
  <c r="H14" i="8"/>
  <c r="J14" i="8"/>
  <c r="G15" i="8"/>
  <c r="I15" i="8" s="1"/>
  <c r="H15" i="8"/>
  <c r="G16" i="8"/>
  <c r="I16" i="8" s="1"/>
  <c r="H16" i="8"/>
  <c r="J16" i="8"/>
  <c r="G17" i="8"/>
  <c r="I17" i="8" s="1"/>
  <c r="H17" i="8"/>
  <c r="G18" i="8"/>
  <c r="I18" i="8" s="1"/>
  <c r="H18" i="8"/>
  <c r="G19" i="8"/>
  <c r="I19" i="8" s="1"/>
  <c r="H19" i="8"/>
  <c r="J19" i="8"/>
  <c r="G20" i="8"/>
  <c r="I20" i="8" s="1"/>
  <c r="H20" i="8"/>
  <c r="G21" i="8"/>
  <c r="I21" i="8" s="1"/>
  <c r="H21" i="8"/>
  <c r="G22" i="8"/>
  <c r="I22" i="8" s="1"/>
  <c r="H22" i="8"/>
  <c r="J22" i="8"/>
  <c r="G23" i="8"/>
  <c r="I23" i="8" s="1"/>
  <c r="H23" i="8"/>
  <c r="G24" i="8"/>
  <c r="I24" i="8" s="1"/>
  <c r="H24" i="8"/>
  <c r="G25" i="8"/>
  <c r="I25" i="8" s="1"/>
  <c r="H25" i="8"/>
  <c r="J25" i="8"/>
  <c r="G26" i="8"/>
  <c r="I26" i="8" s="1"/>
  <c r="H26" i="8"/>
  <c r="J26" i="8" s="1"/>
  <c r="G27" i="8"/>
  <c r="I27" i="8" s="1"/>
  <c r="H27" i="8"/>
  <c r="J27" i="8"/>
  <c r="G28" i="8"/>
  <c r="I28" i="8" s="1"/>
  <c r="H28" i="8"/>
  <c r="G29" i="8"/>
  <c r="I29" i="8" s="1"/>
  <c r="H29" i="8"/>
  <c r="G30" i="8"/>
  <c r="I30" i="8" s="1"/>
  <c r="H30" i="8"/>
  <c r="G31" i="8"/>
  <c r="I31" i="8" s="1"/>
  <c r="H31" i="8"/>
  <c r="G32" i="8"/>
  <c r="I32" i="8" s="1"/>
  <c r="H32" i="8"/>
  <c r="G33" i="8"/>
  <c r="I33" i="8" s="1"/>
  <c r="H33" i="8"/>
  <c r="J33" i="8"/>
  <c r="G34" i="8"/>
  <c r="I34" i="8" s="1"/>
  <c r="H34" i="8"/>
  <c r="G35" i="8"/>
  <c r="I35" i="8" s="1"/>
  <c r="H35" i="8"/>
  <c r="G36" i="8"/>
  <c r="I36" i="8" s="1"/>
  <c r="H36" i="8"/>
  <c r="G37" i="8"/>
  <c r="I37" i="8" s="1"/>
  <c r="H37" i="8"/>
  <c r="J37" i="8"/>
  <c r="G38" i="8"/>
  <c r="I38" i="8" s="1"/>
  <c r="H38" i="8"/>
  <c r="J38" i="8"/>
  <c r="G39" i="8"/>
  <c r="I39" i="8" s="1"/>
  <c r="H39" i="8"/>
  <c r="J39" i="8"/>
  <c r="G40" i="8"/>
  <c r="I40" i="8" s="1"/>
  <c r="H40" i="8"/>
  <c r="J40" i="8"/>
  <c r="G41" i="8"/>
  <c r="I41" i="8" s="1"/>
  <c r="H41" i="8"/>
  <c r="J41" i="8"/>
  <c r="G42" i="8"/>
  <c r="I42" i="8" s="1"/>
  <c r="H42" i="8"/>
  <c r="J42" i="8"/>
  <c r="G43" i="8"/>
  <c r="I43" i="8" s="1"/>
  <c r="H43" i="8"/>
  <c r="J43" i="8"/>
  <c r="G44" i="8"/>
  <c r="I44" i="8" s="1"/>
  <c r="H44" i="8"/>
  <c r="G45" i="8"/>
  <c r="I45" i="8" s="1"/>
  <c r="H45" i="8"/>
  <c r="G46" i="8"/>
  <c r="I46" i="8" s="1"/>
  <c r="H46" i="8"/>
  <c r="G47" i="8"/>
  <c r="I47" i="8" s="1"/>
  <c r="H47" i="8"/>
  <c r="G48" i="8"/>
  <c r="I48" i="8" s="1"/>
  <c r="H48" i="8"/>
  <c r="G49" i="8"/>
  <c r="I49" i="8" s="1"/>
  <c r="H49" i="8"/>
  <c r="J49" i="8"/>
  <c r="G50" i="8"/>
  <c r="I50" i="8" s="1"/>
  <c r="H50" i="8"/>
  <c r="J50" i="8"/>
  <c r="G51" i="8"/>
  <c r="I51" i="8" s="1"/>
  <c r="H51" i="8"/>
  <c r="J51" i="8"/>
  <c r="G52" i="8"/>
  <c r="I52" i="8" s="1"/>
  <c r="H52" i="8"/>
  <c r="J52" i="8"/>
  <c r="G53" i="8"/>
  <c r="I53" i="8" s="1"/>
  <c r="H53" i="8"/>
  <c r="G54" i="8"/>
  <c r="I54" i="8" s="1"/>
  <c r="H54" i="8"/>
  <c r="G55" i="8"/>
  <c r="I55" i="8" s="1"/>
  <c r="H55" i="8"/>
  <c r="J55" i="8"/>
  <c r="G56" i="8"/>
  <c r="I56" i="8" s="1"/>
  <c r="H56" i="8"/>
  <c r="G57" i="8"/>
  <c r="I57" i="8" s="1"/>
  <c r="H57" i="8"/>
  <c r="J57" i="8"/>
  <c r="G58" i="8"/>
  <c r="I58" i="8" s="1"/>
  <c r="H58" i="8"/>
  <c r="J58" i="8"/>
  <c r="G59" i="8"/>
  <c r="I59" i="8" s="1"/>
  <c r="H59" i="8"/>
  <c r="J59" i="8"/>
  <c r="G60" i="8"/>
  <c r="I60" i="8" s="1"/>
  <c r="H60" i="8"/>
  <c r="J60" i="8"/>
  <c r="G61" i="8"/>
  <c r="I61" i="8" s="1"/>
  <c r="H61" i="8"/>
  <c r="J61" i="8"/>
  <c r="G62" i="8"/>
  <c r="I62" i="8" s="1"/>
  <c r="H62" i="8"/>
  <c r="J62" i="8"/>
  <c r="G63" i="8"/>
  <c r="I63" i="8" s="1"/>
  <c r="H63" i="8"/>
  <c r="J63" i="8"/>
  <c r="G64" i="8"/>
  <c r="I64" i="8" s="1"/>
  <c r="H64" i="8"/>
  <c r="J64" i="8"/>
  <c r="G65" i="8"/>
  <c r="I65" i="8" s="1"/>
  <c r="H65" i="8"/>
  <c r="J65" i="8"/>
  <c r="G66" i="8"/>
  <c r="I66" i="8" s="1"/>
  <c r="H66" i="8"/>
  <c r="J66" i="8"/>
  <c r="G67" i="8"/>
  <c r="I67" i="8" s="1"/>
  <c r="H67" i="8"/>
  <c r="J67" i="8"/>
  <c r="G68" i="8"/>
  <c r="I68" i="8" s="1"/>
  <c r="H68" i="8"/>
  <c r="J68" i="8"/>
  <c r="G69" i="8"/>
  <c r="I69" i="8" s="1"/>
  <c r="H69" i="8"/>
  <c r="J69" i="8"/>
  <c r="G70" i="8"/>
  <c r="I70" i="8" s="1"/>
  <c r="H70" i="8"/>
  <c r="J70" i="8"/>
  <c r="G71" i="8"/>
  <c r="I71" i="8" s="1"/>
  <c r="H71" i="8"/>
  <c r="J71" i="8"/>
  <c r="G72" i="8"/>
  <c r="I72" i="8" s="1"/>
  <c r="H72" i="8"/>
  <c r="J72" i="8"/>
  <c r="G73" i="8"/>
  <c r="I73" i="8" s="1"/>
  <c r="H73" i="8"/>
  <c r="J73" i="8"/>
  <c r="G74" i="8"/>
  <c r="I74" i="8" s="1"/>
  <c r="H74" i="8"/>
  <c r="J74" i="8"/>
  <c r="G75" i="8"/>
  <c r="I75" i="8" s="1"/>
  <c r="H75" i="8"/>
  <c r="J75" i="8"/>
  <c r="G76" i="8"/>
  <c r="I76" i="8" s="1"/>
  <c r="H76" i="8"/>
  <c r="J76" i="8"/>
  <c r="G77" i="8"/>
  <c r="I77" i="8" s="1"/>
  <c r="H77" i="8"/>
  <c r="J77" i="8"/>
  <c r="G78" i="8"/>
  <c r="I78" i="8" s="1"/>
  <c r="H78" i="8"/>
  <c r="J78" i="8"/>
  <c r="G79" i="8"/>
  <c r="I79" i="8" s="1"/>
  <c r="H79" i="8"/>
  <c r="J79" i="8"/>
  <c r="G80" i="8"/>
  <c r="I80" i="8" s="1"/>
  <c r="H80" i="8"/>
  <c r="J80" i="8"/>
  <c r="G81" i="8"/>
  <c r="I81" i="8" s="1"/>
  <c r="H81" i="8"/>
  <c r="J81" i="8"/>
  <c r="G82" i="8"/>
  <c r="I82" i="8" s="1"/>
  <c r="H82" i="8"/>
  <c r="J82" i="8"/>
  <c r="G83" i="8"/>
  <c r="I83" i="8" s="1"/>
  <c r="H83" i="8"/>
  <c r="J83" i="8"/>
  <c r="G84" i="8"/>
  <c r="I84" i="8" s="1"/>
  <c r="H84" i="8"/>
  <c r="J84" i="8"/>
  <c r="G85" i="8"/>
  <c r="I85" i="8" s="1"/>
  <c r="H85" i="8"/>
  <c r="J85" i="8"/>
  <c r="G86" i="8"/>
  <c r="I86" i="8" s="1"/>
  <c r="H86" i="8"/>
  <c r="J86" i="8"/>
  <c r="H9" i="8"/>
  <c r="G9" i="8"/>
  <c r="D87" i="8"/>
  <c r="C87" i="8"/>
  <c r="AP52" i="8" l="1"/>
  <c r="AP87" i="8"/>
  <c r="AE87" i="8"/>
  <c r="AF87" i="8"/>
  <c r="AG87" i="8"/>
  <c r="AH33" i="8"/>
  <c r="AH87" i="8" s="1"/>
  <c r="C8" i="24"/>
  <c r="B8" i="24"/>
  <c r="J56" i="8"/>
  <c r="J54" i="8"/>
  <c r="J32" i="8"/>
  <c r="J31" i="8"/>
  <c r="J30" i="8"/>
  <c r="J29" i="8"/>
  <c r="J24" i="8"/>
  <c r="J23" i="8"/>
  <c r="J21" i="8"/>
  <c r="J20" i="8"/>
  <c r="J18" i="8"/>
  <c r="J17" i="8"/>
  <c r="J15" i="8"/>
  <c r="J10" i="8"/>
  <c r="J53" i="8"/>
  <c r="J28" i="8"/>
  <c r="J46" i="8"/>
  <c r="J45" i="8"/>
  <c r="J48" i="8"/>
  <c r="J47" i="8"/>
  <c r="J44" i="8"/>
  <c r="J36" i="8"/>
  <c r="J35" i="8"/>
  <c r="J34" i="8"/>
  <c r="C6" i="24"/>
  <c r="Z64" i="8"/>
  <c r="X87" i="8"/>
  <c r="Z44" i="8"/>
  <c r="Z36" i="8"/>
  <c r="Z87" i="8"/>
  <c r="Z33" i="8"/>
  <c r="R59" i="8"/>
  <c r="R68" i="8"/>
  <c r="R52" i="8"/>
  <c r="R45" i="8"/>
  <c r="R44" i="8"/>
  <c r="R34" i="8"/>
  <c r="R33" i="8"/>
  <c r="P87" i="8"/>
  <c r="E8" i="24"/>
  <c r="AO87" i="8"/>
  <c r="AM87" i="8"/>
  <c r="B9" i="24"/>
  <c r="C9" i="24"/>
  <c r="Y87" i="8"/>
  <c r="W87" i="8"/>
  <c r="Q87" i="8"/>
  <c r="O87" i="8"/>
  <c r="F87" i="8"/>
  <c r="F89" i="8" s="1"/>
  <c r="E87" i="8"/>
  <c r="E89" i="8" s="1"/>
  <c r="I8" i="24" l="1"/>
  <c r="D8" i="24"/>
  <c r="H8" i="24" s="1"/>
  <c r="C19" i="24"/>
  <c r="B19" i="24"/>
  <c r="E19" i="24"/>
  <c r="C20" i="24"/>
  <c r="B20" i="24"/>
  <c r="B18" i="24"/>
  <c r="B7" i="24"/>
  <c r="C7" i="24"/>
  <c r="D6" i="24"/>
  <c r="B6" i="24"/>
  <c r="B17" i="24"/>
  <c r="B16" i="24"/>
  <c r="C5" i="24"/>
  <c r="E5" i="24"/>
  <c r="B5" i="24"/>
  <c r="R87" i="8"/>
  <c r="D17" i="24"/>
  <c r="C16" i="24"/>
  <c r="D16" i="24"/>
  <c r="C17" i="24"/>
  <c r="E6" i="24"/>
  <c r="I6" i="24" s="1"/>
  <c r="E9" i="24"/>
  <c r="I9" i="24" s="1"/>
  <c r="D9" i="24"/>
  <c r="H9" i="24" s="1"/>
  <c r="D27" i="24"/>
  <c r="B27" i="24"/>
  <c r="G87" i="8"/>
  <c r="I9" i="8"/>
  <c r="I87" i="8" s="1"/>
  <c r="H87" i="8"/>
  <c r="J9" i="8"/>
  <c r="I19" i="24" l="1"/>
  <c r="C18" i="24"/>
  <c r="D18" i="24"/>
  <c r="H18" i="24" s="1"/>
  <c r="H6" i="24"/>
  <c r="H17" i="24"/>
  <c r="I5" i="24"/>
  <c r="H27" i="24"/>
  <c r="D35" i="24"/>
  <c r="B35" i="24"/>
  <c r="H35" i="24" s="1"/>
  <c r="H16" i="24"/>
  <c r="B30" i="24"/>
  <c r="C30" i="24"/>
  <c r="C38" i="24" s="1"/>
  <c r="E20" i="24"/>
  <c r="I20" i="24" s="1"/>
  <c r="D20" i="24"/>
  <c r="C31" i="24"/>
  <c r="B31" i="24"/>
  <c r="C29" i="24"/>
  <c r="E16" i="24"/>
  <c r="D7" i="24"/>
  <c r="H7" i="24" s="1"/>
  <c r="E7" i="24"/>
  <c r="I7" i="24" s="1"/>
  <c r="D5" i="24"/>
  <c r="H5" i="24" s="1"/>
  <c r="E17" i="24"/>
  <c r="C27" i="24"/>
  <c r="B28" i="24"/>
  <c r="D28" i="24"/>
  <c r="D36" i="24" s="1"/>
  <c r="C28" i="24"/>
  <c r="J87" i="8"/>
  <c r="B38" i="24" l="1"/>
  <c r="H20" i="24"/>
  <c r="C39" i="24"/>
  <c r="B39" i="24"/>
  <c r="B29" i="24"/>
  <c r="E18" i="24"/>
  <c r="I18" i="24" s="1"/>
  <c r="C37" i="24"/>
  <c r="H28" i="24"/>
  <c r="B36" i="24"/>
  <c r="H36" i="24" s="1"/>
  <c r="I17" i="24"/>
  <c r="C36" i="24"/>
  <c r="I16" i="24"/>
  <c r="C35" i="24"/>
  <c r="E30" i="24"/>
  <c r="E31" i="24"/>
  <c r="I31" i="24" s="1"/>
  <c r="D31" i="24"/>
  <c r="H31" i="24" s="1"/>
  <c r="E29" i="24"/>
  <c r="I29" i="24" s="1"/>
  <c r="E28" i="24"/>
  <c r="E36" i="24" s="1"/>
  <c r="E27" i="24"/>
  <c r="E35" i="24" s="1"/>
  <c r="I30" i="24" l="1"/>
  <c r="E38" i="24"/>
  <c r="I38" i="24" s="1"/>
  <c r="D19" i="24"/>
  <c r="D30" i="24"/>
  <c r="H30" i="24" s="1"/>
  <c r="E39" i="24"/>
  <c r="I39" i="24"/>
  <c r="D39" i="24"/>
  <c r="H39" i="24" s="1"/>
  <c r="D29" i="24"/>
  <c r="D37" i="24" s="1"/>
  <c r="I37" i="24"/>
  <c r="E37" i="24"/>
  <c r="H29" i="24"/>
  <c r="B37" i="24"/>
  <c r="H37" i="24" s="1"/>
  <c r="I36" i="24"/>
  <c r="I28" i="24"/>
  <c r="I35" i="24"/>
  <c r="I27" i="24"/>
  <c r="D38" i="24" l="1"/>
  <c r="H38" i="24" s="1"/>
  <c r="H19" i="24"/>
</calcChain>
</file>

<file path=xl/sharedStrings.xml><?xml version="1.0" encoding="utf-8"?>
<sst xmlns="http://schemas.openxmlformats.org/spreadsheetml/2006/main" count="2143" uniqueCount="163">
  <si>
    <t xml:space="preserve"> Эндоскопические исследования</t>
  </si>
  <si>
    <t>Гистологические исследования с целью выявления онкологических заболеваний</t>
  </si>
  <si>
    <t>объемы,  услуг</t>
  </si>
  <si>
    <t>стоимость, рублей</t>
  </si>
  <si>
    <t>МО, не участвующие в реализации ТП ОМС КО (МТР)</t>
  </si>
  <si>
    <t>1 квартал</t>
  </si>
  <si>
    <t>2 квартал</t>
  </si>
  <si>
    <t>3 квартал</t>
  </si>
  <si>
    <t>4 квартал</t>
  </si>
  <si>
    <t>Приложение №6</t>
  </si>
  <si>
    <t>к протоколу заседания</t>
  </si>
  <si>
    <t>комиссии по разработке территориальной программы ОМС Курганской области</t>
  </si>
  <si>
    <t xml:space="preserve">Объемы и стоимость эндоскопических диагностических исследований в амбулаторных условиях в разрезе медицинских организаций, участвующих в реализации ТП ОМС Курганской области на 2020 год </t>
  </si>
  <si>
    <t xml:space="preserve">Объемы и стоимость эндоскопических диагностических исследований в амбулаторных условиях гражданам, застрахованным Филиалом СМК "АСТРАМЕД-МС" (АО) в г. Курган, в разрезе медицинских организаций, участвующих в реализации ТП ОМС Курганской области на 2020 год </t>
  </si>
  <si>
    <t xml:space="preserve">Объемы и стоимость эндоскопических диагностических исследований в амбулаторных условиях гражданам, застрахованным Филиалом ООО "Капитал Медицинское Страхование",   в разрезе медицинских организаций, участвующих в реализации ТП ОМС Курганской области на 2020 год </t>
  </si>
  <si>
    <t>Расчет доли</t>
  </si>
  <si>
    <t>объемы, астрамед</t>
  </si>
  <si>
    <t>стоимость, астрамед</t>
  </si>
  <si>
    <t>объемы,  астрамед</t>
  </si>
  <si>
    <t>стоимость, капитал</t>
  </si>
  <si>
    <t>доля астрамед, объемы</t>
  </si>
  <si>
    <t>Доля астрамед, стоимость</t>
  </si>
  <si>
    <t>доля капитал, объемы</t>
  </si>
  <si>
    <t>доля капитал, стоимость</t>
  </si>
  <si>
    <t>МРТ</t>
  </si>
  <si>
    <t>КТ</t>
  </si>
  <si>
    <t xml:space="preserve">Объемы и стоимость компьютерной томографии в амбулаторных условиях в разрезе медицинских организаций, участвующих в реализации ТП ОМС Курганской области на 2020 год </t>
  </si>
  <si>
    <t xml:space="preserve">Объемы и стоимость компьютерной томографии в амбулаторных условиях гражданам, застрахованным Филиалом СМК "АСТРАМЕД-МС" (АО) в г. Курган, в разрезе медицинских организаций, участвующих в реализации ТП ОМС Курганской области на 2020 год </t>
  </si>
  <si>
    <t xml:space="preserve">Объемы и стоимость компьютерной томографии в амбулаторных условиях гражданам, застрахованным Филиалом ООО "Капитал Медицинское Страхование", в разрезе медицинских организаций, участвующих в реализации ТП ОМС Курганской области на 2020 год </t>
  </si>
  <si>
    <t xml:space="preserve">Объемы и стоимость магнитно-резонансной томографии в амбулаторных условиях в разрезе медицинских организаций, участвующих в реализации ТП ОМС Курганской области на 2020 год </t>
  </si>
  <si>
    <t>МРТ.</t>
  </si>
  <si>
    <t xml:space="preserve">Объемы и стоимость магнитно-резонансной томографии в амбулаторных условиях гражданам, застрахованным Филиалом СМК "АСТРАМЕД-МС" (АО) в г. Курган, в разрезе медицинских организаций, участвующих в реализации ТП ОМС Курганской области на 2020 год </t>
  </si>
  <si>
    <t xml:space="preserve">Объемы и стоимость магнитно-резонансной томографии в амбулаторных условиях гражданам, застрахованным Филиалом ООО "Капитал Медицинское Страхование", в разрезе медицинских организаций, участвующих в реализации ТП ОМС Курганской области на 2020 год </t>
  </si>
  <si>
    <t>УЗИ ССС</t>
  </si>
  <si>
    <t xml:space="preserve">Объемы и стоимость ультразвуковых исследований сердечно-сосудистой системы в амбулаторных условиях в разрезе медицинских организаций, участвующих в реализации ТП ОМС Курганской области на 2020 год </t>
  </si>
  <si>
    <t>УЗИ</t>
  </si>
  <si>
    <t xml:space="preserve">Объемы и стоимость ультразвуковых исследований сердечно-сосудистой системы в амбулаторных условиях гражданам, застрахованным Филиалом СМК "АСТРАМЕД-МС" (АО) в г. Курган, в разрезе медицинских организаций, участвующих в реализации ТП ОМС Курганской области на 2020 год </t>
  </si>
  <si>
    <t xml:space="preserve">Объемы и стоимость ультразвуковых исследований сердечно-сосудистой системы в амбулаторных условиях гражданам, застрахованным Филиалом ООО "Капитал Медицинское Страхование", в разрезе медицинских организаций, участвующих в реализации ТП ОМС Курганской области на 2020 год </t>
  </si>
  <si>
    <t>№ п/п</t>
  </si>
  <si>
    <t>Наименование медицинской организации</t>
  </si>
  <si>
    <t>ГБУ "Альменевская ЦРБ"</t>
  </si>
  <si>
    <t>ГБУ "Белозерская ЦРБ"</t>
  </si>
  <si>
    <t>ГБУ "Варгашинская ЦРБ"</t>
  </si>
  <si>
    <t>ГБУ "Глядянская ЦРБ"</t>
  </si>
  <si>
    <t>ГБУ "Далматовская ЦРБ"</t>
  </si>
  <si>
    <t>ГБУ "Звериноголовская ЦРБ"</t>
  </si>
  <si>
    <t>ГБУ "Каргапольская ЦРБ им. Н.А. Рокиной"</t>
  </si>
  <si>
    <t>ГБУ "Катайская ЦРБ"</t>
  </si>
  <si>
    <t>ГБУ "Кетовская ЦРБ"</t>
  </si>
  <si>
    <t>ГБУ "Куртамышская ЦРБ" им. К.И. Золотавина</t>
  </si>
  <si>
    <t>ГБУ "Лебяжьевская ЦРБ"</t>
  </si>
  <si>
    <t>ГБУ "Макушинская ЦРБ"</t>
  </si>
  <si>
    <t>ГБУ "Мишкинская ЦРБ"</t>
  </si>
  <si>
    <t>ГБУ "Мокроусовская ЦРБ"</t>
  </si>
  <si>
    <t>ГБУ "Петуховская ЦРБ"</t>
  </si>
  <si>
    <t>ГБУ "Половинская ЦРБ"</t>
  </si>
  <si>
    <t>ГБУ "Сафакулевская ЦРБ"</t>
  </si>
  <si>
    <t>ГБУ "Целинная ЦРБ"</t>
  </si>
  <si>
    <t>ГБУ "Частоозерская ЦРБ"</t>
  </si>
  <si>
    <t>ГБУ "Шадринская ЦРБ"</t>
  </si>
  <si>
    <t>ГБУ "Шатровская ЦРБ"</t>
  </si>
  <si>
    <t>ГБУ "Шумихинская ЦРБ"</t>
  </si>
  <si>
    <t>ГБУ "Щучанская ЦРБ"</t>
  </si>
  <si>
    <t>ГБУ "Юргамышская ЦРБ"</t>
  </si>
  <si>
    <t>ГБУ "КОКБ"</t>
  </si>
  <si>
    <t>ГБУ "ОДБ им.Красного Креста""</t>
  </si>
  <si>
    <t>ГБУ "Курганский областной кардиологический диспансер"</t>
  </si>
  <si>
    <t>ГБУ "КООД"</t>
  </si>
  <si>
    <t>ГБУ "КОГВВ"</t>
  </si>
  <si>
    <t>ГБУ "Курганская областная специализированная инфекционная больница"</t>
  </si>
  <si>
    <t>ГБУ "Курганский областной кожно-венерологический диспансер"</t>
  </si>
  <si>
    <t>ГБУ "КОВФД"</t>
  </si>
  <si>
    <t>ГБУ "Перинатальный центр"</t>
  </si>
  <si>
    <t>АО "Курорты Зауралья"</t>
  </si>
  <si>
    <t>ФГБУ "РНЦ  "ВТО" им.акад. Г.А. Илизарова" Минздрава России</t>
  </si>
  <si>
    <t>ГБУ "Курганская БСМП"</t>
  </si>
  <si>
    <t>ГБУ "Курганская больница № 2"</t>
  </si>
  <si>
    <t>ГБУ "Курганская детская поликлиника"</t>
  </si>
  <si>
    <t>ГБУ "Курганская поликлиника № 1"</t>
  </si>
  <si>
    <t>ГБУ "Курганская поликлиника № 2"</t>
  </si>
  <si>
    <t>ГБУ "Курганская детская стоматологическая поликлиника"</t>
  </si>
  <si>
    <t>МАУЗ "Курганская городская стоматологическая поликлиника"</t>
  </si>
  <si>
    <t>ГБУ "Шадринская детская больница"</t>
  </si>
  <si>
    <t>ГБУ "Шадринская больница скорой медицинской помощи"</t>
  </si>
  <si>
    <t>ГБУ "Шадринская поликлиника"</t>
  </si>
  <si>
    <t>ЧУЗ "РЖД-Медицина" г. Курган</t>
  </si>
  <si>
    <t>ФКУЗ "МСЧ МВД России по Курганской области"</t>
  </si>
  <si>
    <t>ПАО "Курганмашзавод"</t>
  </si>
  <si>
    <t>АО МЦ "Малыш"</t>
  </si>
  <si>
    <t>АО "Центр семейной медицины"</t>
  </si>
  <si>
    <t>ООО МЦ "Здоровье"</t>
  </si>
  <si>
    <t>ООО "ЛДЦ МИБС"</t>
  </si>
  <si>
    <t>ООО "Диакав"</t>
  </si>
  <si>
    <t>ООО "ЦАД 45"</t>
  </si>
  <si>
    <t>ООО "Доктор"</t>
  </si>
  <si>
    <t>ООО "Альфа-Мед"</t>
  </si>
  <si>
    <t>ГБУ "Санаторий "Озеро Горькое"</t>
  </si>
  <si>
    <t>ООО НУЗ ОК "Орбита"</t>
  </si>
  <si>
    <t>ООО "МастерСлух"</t>
  </si>
  <si>
    <t>ООО НУЗ Клиника "Центр ДНК"</t>
  </si>
  <si>
    <t>ООО "ЛДК "Центр ДНК"</t>
  </si>
  <si>
    <t>ООО "М-ЛАЙН"</t>
  </si>
  <si>
    <t>ООО "ОФТАЛЬМО-РЕГИОН"</t>
  </si>
  <si>
    <t>ООО "МедЛайн"</t>
  </si>
  <si>
    <t>ООО "Амелия"</t>
  </si>
  <si>
    <t>ООО "Курорт "Кисегач"</t>
  </si>
  <si>
    <t>ООО "Ситилаб-Урал"</t>
  </si>
  <si>
    <t>ООО "Еврооптик-Курган"</t>
  </si>
  <si>
    <t>ООО "ПЭТ-Технолоджи"</t>
  </si>
  <si>
    <t>ООО "ЭкоКлиника"</t>
  </si>
  <si>
    <t>ООО "Центр ПЭТ-Технолоджи"</t>
  </si>
  <si>
    <t>АО "ЛабКвест"</t>
  </si>
  <si>
    <t>ООО "ИНВИТРО-Урал"</t>
  </si>
  <si>
    <t>ООО "ЛОРИМЕД"</t>
  </si>
  <si>
    <t>Тюменский кардиологический научный центр</t>
  </si>
  <si>
    <t>ГКУ "КОЦМК"</t>
  </si>
  <si>
    <t>ГКУ "КОПТД"</t>
  </si>
  <si>
    <t>ИТОГО</t>
  </si>
  <si>
    <t xml:space="preserve">Объемы и стоимость гистологических исследований с целью выявления онкологических заболеваний в амбулаторных условиях в разрезе медицинских организаций, участвующих в реализации ТП ОМС Курганской области на 2020 год </t>
  </si>
  <si>
    <t>Гистология</t>
  </si>
  <si>
    <t xml:space="preserve">Объемы и стоимость гистологических исследований с целью выявления онкологических заболеваний в амбулаторных условиях гражданам, застрахованным Филиалом СМК "АСТРАМЕД-МС" (АО) в г. Курган, в разрезе медицинских организаций, участвующих в реализации ТП ОМС Курганской области на 2020 год </t>
  </si>
  <si>
    <t xml:space="preserve">Объемы и стоимость гистологических исследований с целью выявления онкологических заболеваний в амбулаторных условиях гражданам, застрахованным Филиалом ООО "Капитал Медицинское Страхование", в разрезе медицинских организаций, участвующих в реализации ТП ОМС Курганской области на 2020 год </t>
  </si>
  <si>
    <t xml:space="preserve">Объемы и стоимость малекулярно-генетических исследований с целью выявления онкологических заболеваний в разрезе медицинских организаций, участвующих в реализации ТП ОМС Курганской области на 2020 год </t>
  </si>
  <si>
    <t>Малекулярно-генетические исследования с целью выявления онкологических заболеваний</t>
  </si>
  <si>
    <t>Приложение №4</t>
  </si>
  <si>
    <t>от 30.06.2020</t>
  </si>
  <si>
    <t>Таблица 1</t>
  </si>
  <si>
    <t>Таблица 2</t>
  </si>
  <si>
    <t>Таблица 3</t>
  </si>
  <si>
    <t>объемы,  капитал</t>
  </si>
  <si>
    <t>Таблица 4</t>
  </si>
  <si>
    <t>Таблица 5</t>
  </si>
  <si>
    <t>Таблица 6</t>
  </si>
  <si>
    <t>Таблица 7</t>
  </si>
  <si>
    <t>Таблица 8</t>
  </si>
  <si>
    <t>Таблица 9</t>
  </si>
  <si>
    <t>Таблица 10</t>
  </si>
  <si>
    <t>Таблица 11</t>
  </si>
  <si>
    <t>Таблица 12</t>
  </si>
  <si>
    <t>Таблица 13</t>
  </si>
  <si>
    <t>Таблица 14</t>
  </si>
  <si>
    <t>Таблица 15</t>
  </si>
  <si>
    <t>Таблица 19</t>
  </si>
  <si>
    <t>Таблица 17</t>
  </si>
  <si>
    <t>Определение РНК коронавирусов 229E, OC43, NL63, HKUI (Human Coronavirus) в мазках со слизистой оболочки носоглотки методом ПЦР</t>
  </si>
  <si>
    <t xml:space="preserve">Объемы и стоимость услуг "Определение РНК коронавирусов 229E, OC43, NL63, HKUI (Human Coronavirus) в мазках со слизистой оболочки носоглотки методом ПЦР" в амбулаторных условиях в разрезе медицинских организаций, участвующих в реализации ТП ОМС Курганской области на 2020 год </t>
  </si>
  <si>
    <t xml:space="preserve">Объемы и стоимость услуг "Определение РНК коронавирусов 229E, OC43, NL63, HKUI (Human Coronavirus) в мазках со слизистой оболочки носоглотки методом ПЦР" в амбулаторных условиях гражданам, застрахованным Филиалом СМК "АСТРАМЕД-МС" (АО) в г. Курган, в разрезе медицинских организаций, участвующих в реализации ТП ОМС Курганской области на 2020 год </t>
  </si>
  <si>
    <t xml:space="preserve">Объемы и стоимость услуг "Определение РНК коронавирусов 229E, OC43, NL63, HKUI (Human Coronavirus) в мазках со слизистой оболочки носоглотки методом ПЦР" в амбулаторных условиях гражданам, застрахованным Филиалом ООО "Капитал Медицинское Страхование", в разрезе медицинских организаций, участвующих в реализации ТП ОМС Курганской области на 2020 год </t>
  </si>
  <si>
    <t>Таблица 18</t>
  </si>
  <si>
    <t xml:space="preserve">пцр </t>
  </si>
  <si>
    <t>Плановые объемы диагностических исследований</t>
  </si>
  <si>
    <t>Эндоскопия</t>
  </si>
  <si>
    <t>ПЦР</t>
  </si>
  <si>
    <t>Астрамед</t>
  </si>
  <si>
    <t>Капитал</t>
  </si>
  <si>
    <t>МТР</t>
  </si>
  <si>
    <t>объемы, услуг</t>
  </si>
  <si>
    <t>Стоимость, руб.</t>
  </si>
  <si>
    <t>2020 год</t>
  </si>
  <si>
    <t>МГИ</t>
  </si>
  <si>
    <t>2 кв</t>
  </si>
  <si>
    <t>КОНТРОЛЬ (ТП ОМС-2020)</t>
  </si>
  <si>
    <t>Таблица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</si>
</sst>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₽_-;\-* #,##0.00_₽_-;_-* &quot;-&quot;??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0_ ;[Red]\-#,##0.00\ "/>
    <numFmt numFmtId="167" formatCode="#,##0.0000"/>
    <numFmt numFmtId="168" formatCode="#,##0.00&quot;₽&quot;;\-#,##0.00&quot;₽&quot;"/>
    <numFmt numFmtId="173" formatCode="#,##0.00&quot;р.&quot;;\-#,##0.00&quot;р.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381">
    <xf numFmtId="0" fontId="0" fillId="0" borderId="0" xfId="0"/>
    <xf numFmtId="0" fontId="3" fillId="0" borderId="0" xfId="0" applyFont="1"/>
    <xf numFmtId="165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165" fontId="4" fillId="2" borderId="1" xfId="1" applyNumberFormat="1" applyFont="1" applyFill="1" applyBorder="1"/>
    <xf numFmtId="164" fontId="4" fillId="2" borderId="1" xfId="1" applyFont="1" applyFill="1" applyBorder="1"/>
    <xf numFmtId="165" fontId="0" fillId="2" borderId="1" xfId="1" applyNumberFormat="1" applyFont="1" applyFill="1" applyBorder="1"/>
    <xf numFmtId="164" fontId="0" fillId="2" borderId="1" xfId="1" applyFont="1" applyFill="1" applyBorder="1"/>
    <xf numFmtId="164" fontId="0" fillId="3" borderId="1" xfId="1" applyFont="1" applyFill="1" applyBorder="1"/>
    <xf numFmtId="165" fontId="0" fillId="3" borderId="1" xfId="1" applyNumberFormat="1" applyFont="1" applyFill="1" applyBorder="1"/>
    <xf numFmtId="0" fontId="0" fillId="0" borderId="0" xfId="0" applyFont="1"/>
    <xf numFmtId="164" fontId="0" fillId="0" borderId="0" xfId="1" applyFont="1"/>
    <xf numFmtId="165" fontId="0" fillId="0" borderId="0" xfId="1" applyNumberFormat="1" applyFont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3" fontId="5" fillId="0" borderId="0" xfId="0" applyNumberFormat="1" applyFont="1" applyFill="1" applyAlignment="1">
      <alignment horizontal="right"/>
    </xf>
    <xf numFmtId="4" fontId="5" fillId="0" borderId="0" xfId="1" applyNumberFormat="1" applyFont="1" applyFill="1" applyAlignment="1">
      <alignment horizontal="right"/>
    </xf>
    <xf numFmtId="3" fontId="5" fillId="0" borderId="0" xfId="0" applyNumberFormat="1" applyFont="1" applyFill="1"/>
    <xf numFmtId="4" fontId="5" fillId="0" borderId="0" xfId="1" applyNumberFormat="1" applyFont="1" applyFill="1"/>
    <xf numFmtId="166" fontId="5" fillId="0" borderId="0" xfId="0" applyNumberFormat="1" applyFont="1" applyFill="1"/>
    <xf numFmtId="0" fontId="5" fillId="0" borderId="0" xfId="0" applyFont="1" applyFill="1"/>
    <xf numFmtId="166" fontId="6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167" fontId="5" fillId="0" borderId="0" xfId="0" applyNumberFormat="1" applyFont="1" applyFill="1"/>
    <xf numFmtId="167" fontId="5" fillId="0" borderId="0" xfId="1" applyNumberFormat="1" applyFont="1" applyFill="1"/>
    <xf numFmtId="167" fontId="3" fillId="2" borderId="1" xfId="1" applyNumberFormat="1" applyFont="1" applyFill="1" applyBorder="1" applyAlignment="1">
      <alignment horizontal="center" vertical="center" wrapText="1"/>
    </xf>
    <xf numFmtId="167" fontId="0" fillId="2" borderId="1" xfId="1" applyNumberFormat="1" applyFont="1" applyFill="1" applyBorder="1"/>
    <xf numFmtId="167" fontId="4" fillId="2" borderId="1" xfId="1" applyNumberFormat="1" applyFont="1" applyFill="1" applyBorder="1"/>
    <xf numFmtId="167" fontId="0" fillId="0" borderId="0" xfId="1" applyNumberFormat="1" applyFont="1"/>
    <xf numFmtId="3" fontId="5" fillId="3" borderId="0" xfId="0" applyNumberFormat="1" applyFont="1" applyFill="1" applyAlignment="1">
      <alignment horizontal="right"/>
    </xf>
    <xf numFmtId="4" fontId="5" fillId="3" borderId="0" xfId="1" applyNumberFormat="1" applyFont="1" applyFill="1" applyAlignment="1">
      <alignment horizontal="right"/>
    </xf>
    <xf numFmtId="3" fontId="5" fillId="3" borderId="0" xfId="0" applyNumberFormat="1" applyFont="1" applyFill="1"/>
    <xf numFmtId="4" fontId="5" fillId="3" borderId="0" xfId="1" applyNumberFormat="1" applyFont="1" applyFill="1"/>
    <xf numFmtId="167" fontId="5" fillId="3" borderId="0" xfId="0" applyNumberFormat="1" applyFont="1" applyFill="1"/>
    <xf numFmtId="167" fontId="5" fillId="3" borderId="0" xfId="1" applyNumberFormat="1" applyFont="1" applyFill="1"/>
    <xf numFmtId="166" fontId="6" fillId="3" borderId="0" xfId="0" applyNumberFormat="1" applyFont="1" applyFill="1" applyBorder="1" applyAlignment="1">
      <alignment wrapText="1"/>
    </xf>
    <xf numFmtId="2" fontId="6" fillId="3" borderId="0" xfId="0" applyNumberFormat="1" applyFont="1" applyFill="1" applyBorder="1" applyAlignment="1">
      <alignment wrapText="1"/>
    </xf>
    <xf numFmtId="4" fontId="7" fillId="3" borderId="0" xfId="0" applyNumberFormat="1" applyFont="1" applyFill="1" applyBorder="1" applyAlignment="1">
      <alignment horizontal="right"/>
    </xf>
    <xf numFmtId="0" fontId="7" fillId="3" borderId="0" xfId="0" applyFont="1" applyFill="1" applyBorder="1"/>
    <xf numFmtId="167" fontId="3" fillId="3" borderId="1" xfId="1" applyNumberFormat="1" applyFont="1" applyFill="1" applyBorder="1" applyAlignment="1">
      <alignment horizontal="center" vertical="center" wrapText="1"/>
    </xf>
    <xf numFmtId="167" fontId="0" fillId="3" borderId="1" xfId="1" applyNumberFormat="1" applyFont="1" applyFill="1" applyBorder="1"/>
    <xf numFmtId="165" fontId="4" fillId="3" borderId="1" xfId="1" applyNumberFormat="1" applyFont="1" applyFill="1" applyBorder="1"/>
    <xf numFmtId="164" fontId="4" fillId="3" borderId="1" xfId="1" applyFont="1" applyFill="1" applyBorder="1"/>
    <xf numFmtId="167" fontId="4" fillId="3" borderId="1" xfId="1" applyNumberFormat="1" applyFont="1" applyFill="1" applyBorder="1"/>
    <xf numFmtId="164" fontId="0" fillId="3" borderId="0" xfId="1" applyFont="1" applyFill="1"/>
    <xf numFmtId="165" fontId="0" fillId="3" borderId="0" xfId="1" applyNumberFormat="1" applyFont="1" applyFill="1"/>
    <xf numFmtId="167" fontId="0" fillId="3" borderId="0" xfId="1" applyNumberFormat="1" applyFont="1" applyFill="1"/>
    <xf numFmtId="3" fontId="5" fillId="4" borderId="0" xfId="0" applyNumberFormat="1" applyFont="1" applyFill="1" applyAlignment="1">
      <alignment horizontal="right"/>
    </xf>
    <xf numFmtId="4" fontId="5" fillId="4" borderId="0" xfId="1" applyNumberFormat="1" applyFont="1" applyFill="1" applyAlignment="1">
      <alignment horizontal="right"/>
    </xf>
    <xf numFmtId="3" fontId="5" fillId="4" borderId="0" xfId="0" applyNumberFormat="1" applyFont="1" applyFill="1"/>
    <xf numFmtId="4" fontId="5" fillId="4" borderId="0" xfId="1" applyNumberFormat="1" applyFont="1" applyFill="1"/>
    <xf numFmtId="167" fontId="5" fillId="4" borderId="0" xfId="0" applyNumberFormat="1" applyFont="1" applyFill="1"/>
    <xf numFmtId="167" fontId="5" fillId="4" borderId="0" xfId="1" applyNumberFormat="1" applyFont="1" applyFill="1"/>
    <xf numFmtId="166" fontId="6" fillId="4" borderId="0" xfId="0" applyNumberFormat="1" applyFont="1" applyFill="1" applyBorder="1" applyAlignment="1">
      <alignment wrapText="1"/>
    </xf>
    <xf numFmtId="2" fontId="6" fillId="4" borderId="0" xfId="0" applyNumberFormat="1" applyFont="1" applyFill="1" applyBorder="1" applyAlignment="1">
      <alignment wrapText="1"/>
    </xf>
    <xf numFmtId="4" fontId="7" fillId="4" borderId="0" xfId="0" applyNumberFormat="1" applyFont="1" applyFill="1" applyBorder="1" applyAlignment="1">
      <alignment horizontal="right"/>
    </xf>
    <xf numFmtId="0" fontId="7" fillId="4" borderId="0" xfId="0" applyFont="1" applyFill="1" applyBorder="1"/>
    <xf numFmtId="165" fontId="3" fillId="4" borderId="1" xfId="1" applyNumberFormat="1" applyFont="1" applyFill="1" applyBorder="1" applyAlignment="1">
      <alignment horizontal="center" vertical="center" wrapText="1"/>
    </xf>
    <xf numFmtId="164" fontId="3" fillId="4" borderId="1" xfId="1" applyFont="1" applyFill="1" applyBorder="1" applyAlignment="1">
      <alignment horizontal="center" vertical="center" wrapText="1"/>
    </xf>
    <xf numFmtId="167" fontId="3" fillId="4" borderId="1" xfId="1" applyNumberFormat="1" applyFont="1" applyFill="1" applyBorder="1" applyAlignment="1">
      <alignment horizontal="center" vertical="center" wrapText="1"/>
    </xf>
    <xf numFmtId="165" fontId="0" fillId="4" borderId="1" xfId="1" applyNumberFormat="1" applyFont="1" applyFill="1" applyBorder="1"/>
    <xf numFmtId="164" fontId="0" fillId="4" borderId="1" xfId="1" applyFont="1" applyFill="1" applyBorder="1"/>
    <xf numFmtId="167" fontId="0" fillId="4" borderId="1" xfId="1" applyNumberFormat="1" applyFont="1" applyFill="1" applyBorder="1"/>
    <xf numFmtId="165" fontId="4" fillId="4" borderId="1" xfId="1" applyNumberFormat="1" applyFont="1" applyFill="1" applyBorder="1"/>
    <xf numFmtId="164" fontId="4" fillId="4" borderId="1" xfId="1" applyFont="1" applyFill="1" applyBorder="1"/>
    <xf numFmtId="167" fontId="4" fillId="4" borderId="1" xfId="1" applyNumberFormat="1" applyFont="1" applyFill="1" applyBorder="1"/>
    <xf numFmtId="165" fontId="0" fillId="4" borderId="0" xfId="1" applyNumberFormat="1" applyFont="1" applyFill="1"/>
    <xf numFmtId="164" fontId="0" fillId="4" borderId="0" xfId="1" applyFont="1" applyFill="1"/>
    <xf numFmtId="167" fontId="0" fillId="4" borderId="0" xfId="1" applyNumberFormat="1" applyFont="1" applyFill="1"/>
    <xf numFmtId="0" fontId="3" fillId="0" borderId="0" xfId="0" applyFont="1" applyFill="1"/>
    <xf numFmtId="165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165" fontId="0" fillId="0" borderId="1" xfId="1" applyNumberFormat="1" applyFont="1" applyFill="1" applyBorder="1"/>
    <xf numFmtId="164" fontId="0" fillId="0" borderId="1" xfId="1" applyFont="1" applyFill="1" applyBorder="1"/>
    <xf numFmtId="0" fontId="0" fillId="0" borderId="0" xfId="0" applyFont="1" applyFill="1"/>
    <xf numFmtId="165" fontId="4" fillId="0" borderId="1" xfId="1" applyNumberFormat="1" applyFont="1" applyFill="1" applyBorder="1"/>
    <xf numFmtId="164" fontId="4" fillId="0" borderId="1" xfId="1" applyFont="1" applyFill="1" applyBorder="1"/>
    <xf numFmtId="165" fontId="0" fillId="0" borderId="0" xfId="1" applyNumberFormat="1" applyFont="1" applyFill="1"/>
    <xf numFmtId="164" fontId="0" fillId="0" borderId="0" xfId="1" applyFont="1" applyFill="1"/>
    <xf numFmtId="3" fontId="5" fillId="5" borderId="0" xfId="0" applyNumberFormat="1" applyFont="1" applyFill="1" applyAlignment="1">
      <alignment horizontal="right"/>
    </xf>
    <xf numFmtId="4" fontId="5" fillId="5" borderId="0" xfId="1" applyNumberFormat="1" applyFont="1" applyFill="1" applyAlignment="1">
      <alignment horizontal="right"/>
    </xf>
    <xf numFmtId="3" fontId="5" fillId="5" borderId="0" xfId="0" applyNumberFormat="1" applyFont="1" applyFill="1"/>
    <xf numFmtId="4" fontId="5" fillId="5" borderId="0" xfId="1" applyNumberFormat="1" applyFont="1" applyFill="1"/>
    <xf numFmtId="167" fontId="5" fillId="5" borderId="0" xfId="0" applyNumberFormat="1" applyFont="1" applyFill="1"/>
    <xf numFmtId="167" fontId="5" fillId="5" borderId="0" xfId="1" applyNumberFormat="1" applyFont="1" applyFill="1"/>
    <xf numFmtId="166" fontId="6" fillId="5" borderId="0" xfId="0" applyNumberFormat="1" applyFont="1" applyFill="1" applyBorder="1" applyAlignment="1">
      <alignment wrapText="1"/>
    </xf>
    <xf numFmtId="2" fontId="6" fillId="5" borderId="0" xfId="0" applyNumberFormat="1" applyFont="1" applyFill="1" applyBorder="1" applyAlignment="1">
      <alignment wrapText="1"/>
    </xf>
    <xf numFmtId="4" fontId="7" fillId="5" borderId="0" xfId="0" applyNumberFormat="1" applyFont="1" applyFill="1" applyBorder="1" applyAlignment="1">
      <alignment horizontal="right"/>
    </xf>
    <xf numFmtId="0" fontId="7" fillId="5" borderId="0" xfId="0" applyFont="1" applyFill="1" applyBorder="1"/>
    <xf numFmtId="165" fontId="3" fillId="5" borderId="1" xfId="1" applyNumberFormat="1" applyFont="1" applyFill="1" applyBorder="1" applyAlignment="1">
      <alignment horizontal="center" vertical="center" wrapText="1"/>
    </xf>
    <xf numFmtId="164" fontId="3" fillId="5" borderId="1" xfId="1" applyFont="1" applyFill="1" applyBorder="1" applyAlignment="1">
      <alignment horizontal="center" vertical="center" wrapText="1"/>
    </xf>
    <xf numFmtId="167" fontId="3" fillId="5" borderId="1" xfId="1" applyNumberFormat="1" applyFont="1" applyFill="1" applyBorder="1" applyAlignment="1">
      <alignment horizontal="center" vertical="center" wrapText="1"/>
    </xf>
    <xf numFmtId="165" fontId="0" fillId="5" borderId="1" xfId="1" applyNumberFormat="1" applyFont="1" applyFill="1" applyBorder="1"/>
    <xf numFmtId="164" fontId="0" fillId="5" borderId="1" xfId="1" applyFont="1" applyFill="1" applyBorder="1"/>
    <xf numFmtId="167" fontId="0" fillId="5" borderId="1" xfId="1" applyNumberFormat="1" applyFont="1" applyFill="1" applyBorder="1"/>
    <xf numFmtId="165" fontId="4" fillId="5" borderId="1" xfId="1" applyNumberFormat="1" applyFont="1" applyFill="1" applyBorder="1"/>
    <xf numFmtId="164" fontId="4" fillId="5" borderId="1" xfId="1" applyFont="1" applyFill="1" applyBorder="1"/>
    <xf numFmtId="167" fontId="4" fillId="5" borderId="1" xfId="1" applyNumberFormat="1" applyFont="1" applyFill="1" applyBorder="1"/>
    <xf numFmtId="164" fontId="0" fillId="5" borderId="0" xfId="1" applyFont="1" applyFill="1"/>
    <xf numFmtId="165" fontId="0" fillId="5" borderId="0" xfId="1" applyNumberFormat="1" applyFont="1" applyFill="1"/>
    <xf numFmtId="167" fontId="0" fillId="5" borderId="0" xfId="1" applyNumberFormat="1" applyFont="1" applyFill="1"/>
    <xf numFmtId="0" fontId="0" fillId="0" borderId="1" xfId="0" applyFont="1" applyFill="1" applyBorder="1"/>
    <xf numFmtId="4" fontId="3" fillId="0" borderId="1" xfId="1" applyNumberFormat="1" applyFont="1" applyFill="1" applyBorder="1" applyAlignment="1">
      <alignment horizontal="center" vertical="center" wrapText="1"/>
    </xf>
    <xf numFmtId="4" fontId="0" fillId="0" borderId="1" xfId="1" applyNumberFormat="1" applyFont="1" applyFill="1" applyBorder="1"/>
    <xf numFmtId="4" fontId="4" fillId="0" borderId="1" xfId="1" applyNumberFormat="1" applyFont="1" applyFill="1" applyBorder="1"/>
    <xf numFmtId="4" fontId="0" fillId="0" borderId="0" xfId="1" applyNumberFormat="1" applyFont="1" applyFill="1"/>
    <xf numFmtId="43" fontId="0" fillId="0" borderId="0" xfId="0" applyNumberFormat="1" applyFont="1" applyFill="1"/>
    <xf numFmtId="165" fontId="3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5" fontId="3" fillId="2" borderId="2" xfId="1" applyNumberFormat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 vertical="center" wrapText="1"/>
    </xf>
    <xf numFmtId="165" fontId="3" fillId="3" borderId="4" xfId="1" applyNumberFormat="1" applyFont="1" applyFill="1" applyBorder="1" applyAlignment="1">
      <alignment horizontal="center" vertical="center" wrapText="1"/>
    </xf>
    <xf numFmtId="165" fontId="3" fillId="3" borderId="3" xfId="1" applyNumberFormat="1" applyFont="1" applyFill="1" applyBorder="1" applyAlignment="1">
      <alignment horizontal="center" vertical="center" wrapText="1"/>
    </xf>
    <xf numFmtId="165" fontId="3" fillId="4" borderId="2" xfId="1" applyNumberFormat="1" applyFont="1" applyFill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3" fillId="4" borderId="3" xfId="1" applyNumberFormat="1" applyFont="1" applyFill="1" applyBorder="1" applyAlignment="1">
      <alignment horizontal="center" vertical="center" wrapText="1"/>
    </xf>
    <xf numFmtId="165" fontId="3" fillId="5" borderId="2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165" fontId="3" fillId="5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166" fontId="7" fillId="0" borderId="0" xfId="0" applyNumberFormat="1" applyFont="1" applyFill="1" applyBorder="1"/>
    <xf numFmtId="165" fontId="0" fillId="0" borderId="0" xfId="0" applyNumberFormat="1" applyFont="1" applyFill="1"/>
    <xf numFmtId="166" fontId="3" fillId="0" borderId="0" xfId="0" applyNumberFormat="1" applyFont="1" applyFill="1"/>
    <xf numFmtId="166" fontId="0" fillId="0" borderId="0" xfId="0" applyNumberFormat="1" applyFont="1" applyFill="1"/>
    <xf numFmtId="165" fontId="3" fillId="0" borderId="4" xfId="1" applyNumberFormat="1" applyFont="1" applyFill="1" applyBorder="1" applyAlignment="1">
      <alignment horizontal="center" vertical="center" wrapText="1"/>
    </xf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0" fontId="1" fillId="0" borderId="0" xfId="2"/>
    <xf numFmtId="168" fontId="1" fillId="0" borderId="0" xfId="2" applyNumberFormat="1"/>
    <xf numFmtId="167" fontId="3" fillId="0" borderId="1" xfId="1" applyNumberFormat="1" applyFont="1" applyFill="1" applyBorder="1" applyAlignment="1">
      <alignment horizontal="center" vertical="center" wrapText="1"/>
    </xf>
    <xf numFmtId="167" fontId="0" fillId="0" borderId="1" xfId="1" applyNumberFormat="1" applyFont="1" applyFill="1" applyBorder="1"/>
    <xf numFmtId="167" fontId="4" fillId="0" borderId="1" xfId="1" applyNumberFormat="1" applyFont="1" applyFill="1" applyBorder="1"/>
    <xf numFmtId="167" fontId="0" fillId="0" borderId="0" xfId="1" applyNumberFormat="1" applyFont="1" applyFill="1"/>
    <xf numFmtId="0" fontId="9" fillId="0" borderId="1" xfId="0" applyFont="1" applyBorder="1"/>
    <xf numFmtId="173" fontId="9" fillId="0" borderId="1" xfId="0" applyNumberFormat="1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horizontal="center" wrapText="1"/>
    </xf>
    <xf numFmtId="4" fontId="0" fillId="0" borderId="0" xfId="0" applyNumberFormat="1" applyAlignment="1">
      <alignment wrapText="1"/>
    </xf>
    <xf numFmtId="0" fontId="8" fillId="0" borderId="1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virtdok\Data\docs\&#1044;&#1054;&#1050;&#1059;&#1052;&#1045;&#1053;&#1058;\&#1055;&#1083;&#1072;&#1085;&#1086;&#1074;&#1086;-&#1101;&#1082;&#1086;&#1085;&#1086;&#1084;&#1080;&#1095;&#1077;&#1089;&#1082;&#1080;&#1081;%20&#1086;&#1090;&#1076;&#1077;&#1083;%20!!!\&#1054;&#1073;&#1097;&#1080;&#1077;\&#1058;&#1040;&#1056;&#1048;&#1060;&#1053;&#1040;&#1071;%20&#1050;&#1054;&#1052;&#1048;&#1057;&#1057;&#1048;&#1071;\2020\&#1055;&#1088;&#1086;&#1090;&#1086;&#1082;&#1086;&#1083;%20&#8470;7\&#1088;&#1072;&#1089;&#1095;&#1077;&#1090;%20&#1087;&#1083;&#1072;&#1085;&#1086;&#1074;\&#1092;&#1072;&#1082;&#1090;%20&#1091;&#1089;&#1083;&#1091;&#1075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8">
    <oleItems>
      <mc:AlternateContent xmlns:mc="http://schemas.openxmlformats.org/markup-compatibility/2006">
        <mc:Choice Requires="x14">
          <x14:oleItem name="!кт!R43C4:R43C5" advise="1">
            <x14:values cols="2">
              <value>
                <val>64</val>
              </value>
              <value>
                <val>170979.18</val>
              </value>
            </x14:values>
          </x14:oleItem>
        </mc:Choice>
        <mc:Fallback>
          <oleItem name="!кт!R43C4:R43C5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J94" sqref="J94:J95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3" width="17.28515625" style="192" customWidth="1"/>
    <col min="14" max="14" width="16.28515625" style="192" customWidth="1"/>
    <col min="15" max="16384" width="9.140625" style="79"/>
  </cols>
  <sheetData>
    <row r="1" spans="1:14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  <c r="M1" s="22"/>
      <c r="N1" s="22"/>
    </row>
    <row r="2" spans="1:14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  <c r="M2" s="22"/>
      <c r="N2" s="22"/>
    </row>
    <row r="3" spans="1:14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  <c r="M3" s="22"/>
      <c r="N3" s="22"/>
    </row>
    <row r="4" spans="1:14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  <c r="M4" s="22"/>
      <c r="N4" s="22"/>
    </row>
    <row r="5" spans="1:14" s="27" customFormat="1" ht="33.950000000000003" customHeight="1" x14ac:dyDescent="0.25">
      <c r="A5" s="113" t="s">
        <v>26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89"/>
      <c r="N5" s="189"/>
    </row>
    <row r="6" spans="1:14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126</v>
      </c>
      <c r="M6" s="22"/>
      <c r="N6" s="22"/>
    </row>
    <row r="7" spans="1:14" s="74" customFormat="1" ht="60" customHeight="1" x14ac:dyDescent="0.2">
      <c r="A7" s="120" t="s">
        <v>38</v>
      </c>
      <c r="B7" s="120" t="s">
        <v>39</v>
      </c>
      <c r="C7" s="117" t="s">
        <v>25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191"/>
      <c r="N7" s="191"/>
    </row>
    <row r="8" spans="1:14" s="74" customFormat="1" ht="12" x14ac:dyDescent="0.2">
      <c r="A8" s="120"/>
      <c r="B8" s="120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  <c r="M8" s="191"/>
      <c r="N8" s="191"/>
    </row>
    <row r="9" spans="1:14" x14ac:dyDescent="0.25">
      <c r="A9" s="106">
        <v>1</v>
      </c>
      <c r="B9" s="106" t="s">
        <v>40</v>
      </c>
      <c r="C9" s="77">
        <v>0</v>
      </c>
      <c r="D9" s="78">
        <v>0</v>
      </c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</row>
    <row r="10" spans="1:14" x14ac:dyDescent="0.25">
      <c r="A10" s="106">
        <v>2</v>
      </c>
      <c r="B10" s="106" t="s">
        <v>41</v>
      </c>
      <c r="C10" s="77">
        <v>0</v>
      </c>
      <c r="D10" s="78">
        <v>0</v>
      </c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</row>
    <row r="11" spans="1:14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14" x14ac:dyDescent="0.25">
      <c r="A12" s="106">
        <v>4</v>
      </c>
      <c r="B12" s="106" t="s">
        <v>43</v>
      </c>
      <c r="C12" s="77">
        <v>0</v>
      </c>
      <c r="D12" s="78">
        <v>0</v>
      </c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</row>
    <row r="13" spans="1:14" x14ac:dyDescent="0.25">
      <c r="A13" s="106">
        <v>5</v>
      </c>
      <c r="B13" s="106" t="s">
        <v>44</v>
      </c>
      <c r="C13" s="77">
        <v>0</v>
      </c>
      <c r="D13" s="78">
        <v>0</v>
      </c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</row>
    <row r="14" spans="1:14" x14ac:dyDescent="0.25">
      <c r="A14" s="106">
        <v>6</v>
      </c>
      <c r="B14" s="106" t="s">
        <v>45</v>
      </c>
      <c r="C14" s="77">
        <v>0</v>
      </c>
      <c r="D14" s="78">
        <v>0</v>
      </c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</row>
    <row r="15" spans="1:14" x14ac:dyDescent="0.25">
      <c r="A15" s="106">
        <v>7</v>
      </c>
      <c r="B15" s="106" t="s">
        <v>46</v>
      </c>
      <c r="C15" s="77">
        <v>0</v>
      </c>
      <c r="D15" s="78">
        <v>0</v>
      </c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</row>
    <row r="16" spans="1:14" x14ac:dyDescent="0.25">
      <c r="A16" s="106">
        <v>8</v>
      </c>
      <c r="B16" s="106" t="s">
        <v>47</v>
      </c>
      <c r="C16" s="77">
        <v>0</v>
      </c>
      <c r="D16" s="78">
        <v>0</v>
      </c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</row>
    <row r="17" spans="1:12" x14ac:dyDescent="0.25">
      <c r="A17" s="106">
        <v>9</v>
      </c>
      <c r="B17" s="106" t="s">
        <v>48</v>
      </c>
      <c r="C17" s="77">
        <v>0</v>
      </c>
      <c r="D17" s="78">
        <v>0</v>
      </c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</row>
    <row r="18" spans="1:12" x14ac:dyDescent="0.25">
      <c r="A18" s="106">
        <v>10</v>
      </c>
      <c r="B18" s="106" t="s">
        <v>49</v>
      </c>
      <c r="C18" s="77">
        <v>0</v>
      </c>
      <c r="D18" s="78">
        <v>0</v>
      </c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ht="16.5" customHeight="1" x14ac:dyDescent="0.25">
      <c r="A20" s="106">
        <v>12</v>
      </c>
      <c r="B20" s="106" t="s">
        <v>51</v>
      </c>
      <c r="C20" s="77">
        <v>0</v>
      </c>
      <c r="D20" s="78">
        <v>0</v>
      </c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</row>
    <row r="21" spans="1:12" x14ac:dyDescent="0.25">
      <c r="A21" s="106">
        <v>13</v>
      </c>
      <c r="B21" s="106" t="s">
        <v>52</v>
      </c>
      <c r="C21" s="77">
        <v>0</v>
      </c>
      <c r="D21" s="78">
        <v>0</v>
      </c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</row>
    <row r="22" spans="1:12" x14ac:dyDescent="0.25">
      <c r="A22" s="106">
        <v>14</v>
      </c>
      <c r="B22" s="106" t="s">
        <v>53</v>
      </c>
      <c r="C22" s="77">
        <v>0</v>
      </c>
      <c r="D22" s="78">
        <v>0</v>
      </c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</row>
    <row r="23" spans="1:12" x14ac:dyDescent="0.25">
      <c r="A23" s="106">
        <v>15</v>
      </c>
      <c r="B23" s="106" t="s">
        <v>54</v>
      </c>
      <c r="C23" s="77">
        <v>0</v>
      </c>
      <c r="D23" s="78">
        <v>0</v>
      </c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</row>
    <row r="24" spans="1:12" x14ac:dyDescent="0.25">
      <c r="A24" s="106">
        <v>16</v>
      </c>
      <c r="B24" s="106" t="s">
        <v>55</v>
      </c>
      <c r="C24" s="77">
        <v>0</v>
      </c>
      <c r="D24" s="78">
        <v>0</v>
      </c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0</v>
      </c>
      <c r="D26" s="78">
        <v>0</v>
      </c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</row>
    <row r="27" spans="1:12" x14ac:dyDescent="0.25">
      <c r="A27" s="106">
        <v>19</v>
      </c>
      <c r="B27" s="106" t="s">
        <v>58</v>
      </c>
      <c r="C27" s="77">
        <v>0</v>
      </c>
      <c r="D27" s="78">
        <v>0</v>
      </c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</row>
    <row r="28" spans="1:12" x14ac:dyDescent="0.25">
      <c r="A28" s="106">
        <v>20</v>
      </c>
      <c r="B28" s="106" t="s">
        <v>59</v>
      </c>
      <c r="C28" s="77">
        <v>0</v>
      </c>
      <c r="D28" s="78">
        <v>0</v>
      </c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</row>
    <row r="29" spans="1:12" x14ac:dyDescent="0.25">
      <c r="A29" s="106">
        <v>21</v>
      </c>
      <c r="B29" s="106" t="s">
        <v>60</v>
      </c>
      <c r="C29" s="77">
        <v>0</v>
      </c>
      <c r="D29" s="78">
        <v>0</v>
      </c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</row>
    <row r="30" spans="1:12" x14ac:dyDescent="0.25">
      <c r="A30" s="106">
        <v>22</v>
      </c>
      <c r="B30" s="106" t="s">
        <v>61</v>
      </c>
      <c r="C30" s="77">
        <v>0</v>
      </c>
      <c r="D30" s="78">
        <v>0</v>
      </c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</row>
    <row r="31" spans="1:12" x14ac:dyDescent="0.25">
      <c r="A31" s="106">
        <v>23</v>
      </c>
      <c r="B31" s="106" t="s">
        <v>62</v>
      </c>
      <c r="C31" s="77">
        <v>0</v>
      </c>
      <c r="D31" s="78">
        <v>0</v>
      </c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</row>
    <row r="32" spans="1:12" x14ac:dyDescent="0.25">
      <c r="A32" s="106">
        <v>24</v>
      </c>
      <c r="B32" s="106" t="s">
        <v>63</v>
      </c>
      <c r="C32" s="77">
        <v>0</v>
      </c>
      <c r="D32" s="78">
        <v>0</v>
      </c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</row>
    <row r="33" spans="1:12" x14ac:dyDescent="0.25">
      <c r="A33" s="106">
        <v>25</v>
      </c>
      <c r="B33" s="106" t="s">
        <v>64</v>
      </c>
      <c r="C33" s="77">
        <v>1302</v>
      </c>
      <c r="D33" s="78">
        <v>3388156.0841347948</v>
      </c>
      <c r="E33" s="77">
        <v>326</v>
      </c>
      <c r="F33" s="78">
        <v>847039.02</v>
      </c>
      <c r="G33" s="77">
        <v>648</v>
      </c>
      <c r="H33" s="78">
        <v>847039.02</v>
      </c>
      <c r="I33" s="77">
        <v>164</v>
      </c>
      <c r="J33" s="78">
        <v>847039.02</v>
      </c>
      <c r="K33" s="77">
        <v>164</v>
      </c>
      <c r="L33" s="78">
        <v>847039.02413479472</v>
      </c>
    </row>
    <row r="34" spans="1:12" x14ac:dyDescent="0.25">
      <c r="A34" s="106">
        <v>26</v>
      </c>
      <c r="B34" s="106" t="s">
        <v>65</v>
      </c>
      <c r="C34" s="77">
        <v>1798</v>
      </c>
      <c r="D34" s="78">
        <v>7758589.9295303915</v>
      </c>
      <c r="E34" s="77">
        <v>450</v>
      </c>
      <c r="F34" s="78">
        <v>1939647.48</v>
      </c>
      <c r="G34" s="77">
        <v>450</v>
      </c>
      <c r="H34" s="78">
        <v>1939647.48</v>
      </c>
      <c r="I34" s="77">
        <v>449</v>
      </c>
      <c r="J34" s="78">
        <v>1939647.48</v>
      </c>
      <c r="K34" s="77">
        <v>449</v>
      </c>
      <c r="L34" s="78">
        <v>1939647.4895303911</v>
      </c>
    </row>
    <row r="35" spans="1:12" x14ac:dyDescent="0.25">
      <c r="A35" s="106">
        <v>27</v>
      </c>
      <c r="B35" s="106" t="s">
        <v>66</v>
      </c>
      <c r="C35" s="77">
        <v>0</v>
      </c>
      <c r="D35" s="78">
        <v>0</v>
      </c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</row>
    <row r="36" spans="1:12" x14ac:dyDescent="0.25">
      <c r="A36" s="106">
        <v>28</v>
      </c>
      <c r="B36" s="106" t="s">
        <v>67</v>
      </c>
      <c r="C36" s="77">
        <v>11647</v>
      </c>
      <c r="D36" s="78">
        <v>46779129.874910712</v>
      </c>
      <c r="E36" s="77">
        <v>2912</v>
      </c>
      <c r="F36" s="78">
        <v>11694782.470000001</v>
      </c>
      <c r="G36" s="77">
        <v>2912</v>
      </c>
      <c r="H36" s="78">
        <v>11694782.470000001</v>
      </c>
      <c r="I36" s="77">
        <v>2912</v>
      </c>
      <c r="J36" s="78">
        <v>11694782.470000001</v>
      </c>
      <c r="K36" s="77">
        <v>2911</v>
      </c>
      <c r="L36" s="78">
        <v>11694782.464910714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586</v>
      </c>
      <c r="D43" s="78">
        <v>1101624.8663095015</v>
      </c>
      <c r="E43" s="77">
        <v>147</v>
      </c>
      <c r="F43" s="78">
        <v>275406.21999999997</v>
      </c>
      <c r="G43" s="77">
        <v>147</v>
      </c>
      <c r="H43" s="78">
        <v>275406.21999999997</v>
      </c>
      <c r="I43" s="77">
        <v>146</v>
      </c>
      <c r="J43" s="78">
        <v>275406.21000000002</v>
      </c>
      <c r="K43" s="77">
        <v>146</v>
      </c>
      <c r="L43" s="78">
        <v>275406.2163095015</v>
      </c>
    </row>
    <row r="44" spans="1:12" x14ac:dyDescent="0.25">
      <c r="A44" s="106">
        <v>36</v>
      </c>
      <c r="B44" s="106" t="s">
        <v>75</v>
      </c>
      <c r="C44" s="77">
        <v>960</v>
      </c>
      <c r="D44" s="78">
        <v>3231338.9891890618</v>
      </c>
      <c r="E44" s="77">
        <v>240</v>
      </c>
      <c r="F44" s="78">
        <v>807834.75</v>
      </c>
      <c r="G44" s="77">
        <v>240</v>
      </c>
      <c r="H44" s="78">
        <v>2093718.91</v>
      </c>
      <c r="I44" s="77">
        <v>240</v>
      </c>
      <c r="J44" s="78">
        <v>164892.66</v>
      </c>
      <c r="K44" s="77">
        <v>240</v>
      </c>
      <c r="L44" s="78">
        <v>164892.66918906188</v>
      </c>
    </row>
    <row r="45" spans="1:12" x14ac:dyDescent="0.25">
      <c r="A45" s="106">
        <v>37</v>
      </c>
      <c r="B45" s="106" t="s">
        <v>76</v>
      </c>
      <c r="C45" s="77">
        <v>3144</v>
      </c>
      <c r="D45" s="78">
        <v>12878011.299508633</v>
      </c>
      <c r="E45" s="77">
        <v>786</v>
      </c>
      <c r="F45" s="78">
        <v>3219502.82</v>
      </c>
      <c r="G45" s="77">
        <v>786</v>
      </c>
      <c r="H45" s="78">
        <v>3219502.82</v>
      </c>
      <c r="I45" s="77">
        <v>786</v>
      </c>
      <c r="J45" s="78">
        <v>3219502.83</v>
      </c>
      <c r="K45" s="77">
        <v>786</v>
      </c>
      <c r="L45" s="78">
        <v>3219502.8295086324</v>
      </c>
    </row>
    <row r="46" spans="1:12" x14ac:dyDescent="0.25">
      <c r="A46" s="106">
        <v>38</v>
      </c>
      <c r="B46" s="106" t="s">
        <v>77</v>
      </c>
      <c r="C46" s="77">
        <v>0</v>
      </c>
      <c r="D46" s="78">
        <v>0</v>
      </c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</row>
    <row r="47" spans="1:12" x14ac:dyDescent="0.25">
      <c r="A47" s="106">
        <v>39</v>
      </c>
      <c r="B47" s="106" t="s">
        <v>78</v>
      </c>
      <c r="C47" s="77">
        <v>0</v>
      </c>
      <c r="D47" s="78">
        <v>0</v>
      </c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</row>
    <row r="48" spans="1:12" x14ac:dyDescent="0.25">
      <c r="A48" s="106">
        <v>40</v>
      </c>
      <c r="B48" s="106" t="s">
        <v>79</v>
      </c>
      <c r="C48" s="77">
        <v>0</v>
      </c>
      <c r="D48" s="78">
        <v>0</v>
      </c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1353</v>
      </c>
      <c r="D52" s="78">
        <v>4786511.6061327588</v>
      </c>
      <c r="E52" s="77">
        <v>338</v>
      </c>
      <c r="F52" s="78">
        <v>1196627.8999999999</v>
      </c>
      <c r="G52" s="77">
        <v>338</v>
      </c>
      <c r="H52" s="78">
        <v>1196627.8999999999</v>
      </c>
      <c r="I52" s="77">
        <v>339</v>
      </c>
      <c r="J52" s="78">
        <v>1196627.8999999999</v>
      </c>
      <c r="K52" s="77">
        <v>338</v>
      </c>
      <c r="L52" s="78">
        <v>1196627.9061327591</v>
      </c>
    </row>
    <row r="53" spans="1:12" x14ac:dyDescent="0.25">
      <c r="A53" s="106">
        <v>45</v>
      </c>
      <c r="B53" s="106" t="s">
        <v>84</v>
      </c>
      <c r="C53" s="77">
        <v>0</v>
      </c>
      <c r="D53" s="78">
        <v>0</v>
      </c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</row>
    <row r="54" spans="1:12" x14ac:dyDescent="0.25">
      <c r="A54" s="106">
        <v>46</v>
      </c>
      <c r="B54" s="106" t="s">
        <v>85</v>
      </c>
      <c r="C54" s="77">
        <v>0</v>
      </c>
      <c r="D54" s="78">
        <v>0</v>
      </c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</row>
    <row r="55" spans="1:12" x14ac:dyDescent="0.25">
      <c r="A55" s="106">
        <v>47</v>
      </c>
      <c r="B55" s="106" t="s">
        <v>86</v>
      </c>
      <c r="C55" s="77">
        <v>0</v>
      </c>
      <c r="D55" s="78">
        <v>0</v>
      </c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1288</v>
      </c>
      <c r="D59" s="78">
        <v>4559729.0808447292</v>
      </c>
      <c r="E59" s="77">
        <v>322</v>
      </c>
      <c r="F59" s="78">
        <v>1139932.27</v>
      </c>
      <c r="G59" s="77">
        <v>322</v>
      </c>
      <c r="H59" s="78">
        <v>1139932.27</v>
      </c>
      <c r="I59" s="77">
        <v>322</v>
      </c>
      <c r="J59" s="78">
        <v>1139932.27</v>
      </c>
      <c r="K59" s="77">
        <v>322</v>
      </c>
      <c r="L59" s="78">
        <v>1139932.2708447292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1259</v>
      </c>
      <c r="D68" s="78">
        <v>6801681.3053576797</v>
      </c>
      <c r="E68" s="77">
        <v>315</v>
      </c>
      <c r="F68" s="78">
        <v>1700420.33</v>
      </c>
      <c r="G68" s="77">
        <v>315</v>
      </c>
      <c r="H68" s="78">
        <v>1700420.33</v>
      </c>
      <c r="I68" s="77">
        <v>315</v>
      </c>
      <c r="J68" s="78">
        <v>1700420.32</v>
      </c>
      <c r="K68" s="77">
        <v>314</v>
      </c>
      <c r="L68" s="78">
        <v>1700420.3253576795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0</v>
      </c>
      <c r="D82" s="78">
        <v>0</v>
      </c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>
        <v>300</v>
      </c>
      <c r="D86" s="78">
        <v>1173476.96</v>
      </c>
      <c r="E86" s="77">
        <v>75</v>
      </c>
      <c r="F86" s="78">
        <v>293369.24</v>
      </c>
      <c r="G86" s="77">
        <v>75</v>
      </c>
      <c r="H86" s="78">
        <v>293369.24</v>
      </c>
      <c r="I86" s="77">
        <v>75</v>
      </c>
      <c r="J86" s="78">
        <v>293369.24</v>
      </c>
      <c r="K86" s="77">
        <v>75</v>
      </c>
      <c r="L86" s="78">
        <v>293369.24</v>
      </c>
    </row>
    <row r="87" spans="1:12" x14ac:dyDescent="0.25">
      <c r="A87" s="106">
        <v>0</v>
      </c>
      <c r="B87" s="106" t="s">
        <v>117</v>
      </c>
      <c r="C87" s="80">
        <v>23637</v>
      </c>
      <c r="D87" s="81">
        <v>92458249.995918259</v>
      </c>
      <c r="E87" s="80">
        <v>5911</v>
      </c>
      <c r="F87" s="81">
        <v>23114562.499999996</v>
      </c>
      <c r="G87" s="80">
        <v>6233</v>
      </c>
      <c r="H87" s="81">
        <v>24400446.66</v>
      </c>
      <c r="I87" s="80">
        <v>5748</v>
      </c>
      <c r="J87" s="81">
        <v>22471620.399999999</v>
      </c>
      <c r="K87" s="80">
        <v>5745</v>
      </c>
      <c r="L87" s="81">
        <v>22471620.435918257</v>
      </c>
    </row>
  </sheetData>
  <mergeCells count="8">
    <mergeCell ref="E7:F7"/>
    <mergeCell ref="C7:D7"/>
    <mergeCell ref="A5:L5"/>
    <mergeCell ref="G7:H7"/>
    <mergeCell ref="I7:J7"/>
    <mergeCell ref="K7:L7"/>
    <mergeCell ref="A7:A8"/>
    <mergeCell ref="B7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pane xSplit="2" ySplit="8" topLeftCell="E9" activePane="bottomRight" state="frozen"/>
      <selection pane="topRight" activeCell="C1" sqref="C1"/>
      <selection pane="bottomLeft" activeCell="A9" sqref="A9"/>
      <selection pane="bottomRight" activeCell="L93" sqref="L93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3" width="9.140625" style="192"/>
    <col min="14" max="14" width="16.140625" style="192" customWidth="1"/>
    <col min="15" max="15" width="11.85546875" style="192" customWidth="1"/>
    <col min="16" max="16" width="13.42578125" style="192" customWidth="1"/>
    <col min="17" max="16384" width="9.140625" style="79"/>
  </cols>
  <sheetData>
    <row r="1" spans="1:16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  <c r="M1" s="22"/>
      <c r="N1" s="22"/>
      <c r="O1" s="22"/>
      <c r="P1" s="22"/>
    </row>
    <row r="2" spans="1:16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  <c r="M2" s="22"/>
      <c r="N2" s="22"/>
      <c r="O2" s="22"/>
      <c r="P2" s="22"/>
    </row>
    <row r="3" spans="1:16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  <c r="M3" s="22"/>
      <c r="N3" s="22"/>
      <c r="O3" s="22"/>
      <c r="P3" s="22"/>
    </row>
    <row r="4" spans="1:16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  <c r="M4" s="22"/>
      <c r="N4" s="22"/>
      <c r="O4" s="22"/>
      <c r="P4" s="22"/>
    </row>
    <row r="5" spans="1:16" s="27" customFormat="1" ht="33.950000000000003" customHeight="1" x14ac:dyDescent="0.25">
      <c r="A5" s="113" t="s">
        <v>27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89"/>
      <c r="N5" s="189"/>
      <c r="O5" s="189"/>
      <c r="P5" s="189"/>
    </row>
    <row r="6" spans="1:16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127</v>
      </c>
      <c r="M6" s="22"/>
      <c r="N6" s="22"/>
      <c r="O6" s="22"/>
      <c r="P6" s="22"/>
    </row>
    <row r="7" spans="1:16" s="74" customFormat="1" ht="60" customHeight="1" x14ac:dyDescent="0.2">
      <c r="A7" s="120" t="s">
        <v>38</v>
      </c>
      <c r="B7" s="120" t="s">
        <v>39</v>
      </c>
      <c r="C7" s="117" t="s">
        <v>25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191"/>
      <c r="N7" s="191"/>
      <c r="O7" s="191"/>
      <c r="P7" s="191"/>
    </row>
    <row r="8" spans="1:16" s="74" customFormat="1" ht="12" x14ac:dyDescent="0.2">
      <c r="A8" s="120"/>
      <c r="B8" s="120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  <c r="M8" s="191"/>
      <c r="N8" s="191"/>
      <c r="O8" s="191"/>
      <c r="P8" s="191"/>
    </row>
    <row r="9" spans="1:16" x14ac:dyDescent="0.25">
      <c r="A9" s="106">
        <v>1</v>
      </c>
      <c r="B9" s="106" t="s">
        <v>40</v>
      </c>
      <c r="C9" s="77">
        <v>0</v>
      </c>
      <c r="D9" s="78">
        <v>0</v>
      </c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</row>
    <row r="10" spans="1:16" x14ac:dyDescent="0.25">
      <c r="A10" s="106">
        <v>2</v>
      </c>
      <c r="B10" s="106" t="s">
        <v>41</v>
      </c>
      <c r="C10" s="77">
        <v>0</v>
      </c>
      <c r="D10" s="78">
        <v>0</v>
      </c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</row>
    <row r="11" spans="1:16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16" x14ac:dyDescent="0.25">
      <c r="A12" s="106">
        <v>4</v>
      </c>
      <c r="B12" s="106" t="s">
        <v>43</v>
      </c>
      <c r="C12" s="77">
        <v>0</v>
      </c>
      <c r="D12" s="78">
        <v>0</v>
      </c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</row>
    <row r="13" spans="1:16" x14ac:dyDescent="0.25">
      <c r="A13" s="106">
        <v>5</v>
      </c>
      <c r="B13" s="106" t="s">
        <v>44</v>
      </c>
      <c r="C13" s="77">
        <v>0</v>
      </c>
      <c r="D13" s="78">
        <v>0</v>
      </c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</row>
    <row r="14" spans="1:16" x14ac:dyDescent="0.25">
      <c r="A14" s="106">
        <v>6</v>
      </c>
      <c r="B14" s="106" t="s">
        <v>45</v>
      </c>
      <c r="C14" s="77">
        <v>0</v>
      </c>
      <c r="D14" s="78">
        <v>0</v>
      </c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</row>
    <row r="15" spans="1:16" x14ac:dyDescent="0.25">
      <c r="A15" s="106">
        <v>7</v>
      </c>
      <c r="B15" s="106" t="s">
        <v>46</v>
      </c>
      <c r="C15" s="77">
        <v>0</v>
      </c>
      <c r="D15" s="78">
        <v>0</v>
      </c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</row>
    <row r="16" spans="1:16" x14ac:dyDescent="0.25">
      <c r="A16" s="106">
        <v>8</v>
      </c>
      <c r="B16" s="106" t="s">
        <v>47</v>
      </c>
      <c r="C16" s="77">
        <v>0</v>
      </c>
      <c r="D16" s="78">
        <v>0</v>
      </c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</row>
    <row r="17" spans="1:12" x14ac:dyDescent="0.25">
      <c r="A17" s="106">
        <v>9</v>
      </c>
      <c r="B17" s="106" t="s">
        <v>48</v>
      </c>
      <c r="C17" s="77">
        <v>0</v>
      </c>
      <c r="D17" s="78">
        <v>0</v>
      </c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</row>
    <row r="18" spans="1:12" x14ac:dyDescent="0.25">
      <c r="A18" s="106">
        <v>10</v>
      </c>
      <c r="B18" s="106" t="s">
        <v>49</v>
      </c>
      <c r="C18" s="77">
        <v>0</v>
      </c>
      <c r="D18" s="78">
        <v>0</v>
      </c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ht="16.5" customHeight="1" x14ac:dyDescent="0.25">
      <c r="A20" s="106">
        <v>12</v>
      </c>
      <c r="B20" s="106" t="s">
        <v>51</v>
      </c>
      <c r="C20" s="77">
        <v>0</v>
      </c>
      <c r="D20" s="78">
        <v>0</v>
      </c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</row>
    <row r="21" spans="1:12" x14ac:dyDescent="0.25">
      <c r="A21" s="106">
        <v>13</v>
      </c>
      <c r="B21" s="106" t="s">
        <v>52</v>
      </c>
      <c r="C21" s="77">
        <v>0</v>
      </c>
      <c r="D21" s="78">
        <v>0</v>
      </c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</row>
    <row r="22" spans="1:12" x14ac:dyDescent="0.25">
      <c r="A22" s="106">
        <v>14</v>
      </c>
      <c r="B22" s="106" t="s">
        <v>53</v>
      </c>
      <c r="C22" s="77">
        <v>0</v>
      </c>
      <c r="D22" s="78">
        <v>0</v>
      </c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</row>
    <row r="23" spans="1:12" x14ac:dyDescent="0.25">
      <c r="A23" s="106">
        <v>15</v>
      </c>
      <c r="B23" s="106" t="s">
        <v>54</v>
      </c>
      <c r="C23" s="77">
        <v>0</v>
      </c>
      <c r="D23" s="78">
        <v>0</v>
      </c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</row>
    <row r="24" spans="1:12" x14ac:dyDescent="0.25">
      <c r="A24" s="106">
        <v>16</v>
      </c>
      <c r="B24" s="106" t="s">
        <v>55</v>
      </c>
      <c r="C24" s="77">
        <v>0</v>
      </c>
      <c r="D24" s="78">
        <v>0</v>
      </c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0</v>
      </c>
      <c r="D26" s="78">
        <v>0</v>
      </c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</row>
    <row r="27" spans="1:12" x14ac:dyDescent="0.25">
      <c r="A27" s="106">
        <v>19</v>
      </c>
      <c r="B27" s="106" t="s">
        <v>58</v>
      </c>
      <c r="C27" s="77">
        <v>0</v>
      </c>
      <c r="D27" s="78">
        <v>0</v>
      </c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</row>
    <row r="28" spans="1:12" x14ac:dyDescent="0.25">
      <c r="A28" s="106">
        <v>20</v>
      </c>
      <c r="B28" s="106" t="s">
        <v>59</v>
      </c>
      <c r="C28" s="77">
        <v>0</v>
      </c>
      <c r="D28" s="78">
        <v>0</v>
      </c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</row>
    <row r="29" spans="1:12" x14ac:dyDescent="0.25">
      <c r="A29" s="106">
        <v>21</v>
      </c>
      <c r="B29" s="106" t="s">
        <v>60</v>
      </c>
      <c r="C29" s="77">
        <v>0</v>
      </c>
      <c r="D29" s="78">
        <v>0</v>
      </c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</row>
    <row r="30" spans="1:12" x14ac:dyDescent="0.25">
      <c r="A30" s="106">
        <v>22</v>
      </c>
      <c r="B30" s="106" t="s">
        <v>61</v>
      </c>
      <c r="C30" s="77">
        <v>0</v>
      </c>
      <c r="D30" s="78">
        <v>0</v>
      </c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</row>
    <row r="31" spans="1:12" x14ac:dyDescent="0.25">
      <c r="A31" s="106">
        <v>23</v>
      </c>
      <c r="B31" s="106" t="s">
        <v>62</v>
      </c>
      <c r="C31" s="77">
        <v>0</v>
      </c>
      <c r="D31" s="78">
        <v>0</v>
      </c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</row>
    <row r="32" spans="1:12" x14ac:dyDescent="0.25">
      <c r="A32" s="106">
        <v>24</v>
      </c>
      <c r="B32" s="106" t="s">
        <v>63</v>
      </c>
      <c r="C32" s="77">
        <v>0</v>
      </c>
      <c r="D32" s="78">
        <v>0</v>
      </c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</row>
    <row r="33" spans="1:12" x14ac:dyDescent="0.25">
      <c r="A33" s="106">
        <v>25</v>
      </c>
      <c r="B33" s="106" t="s">
        <v>64</v>
      </c>
      <c r="C33" s="77">
        <v>623</v>
      </c>
      <c r="D33" s="78">
        <v>1571918.59</v>
      </c>
      <c r="E33" s="77">
        <v>156</v>
      </c>
      <c r="F33" s="78">
        <v>392979.65</v>
      </c>
      <c r="G33" s="77">
        <v>310</v>
      </c>
      <c r="H33" s="78">
        <v>392979.65</v>
      </c>
      <c r="I33" s="77">
        <v>78</v>
      </c>
      <c r="J33" s="78">
        <v>392979.65</v>
      </c>
      <c r="K33" s="77">
        <v>79</v>
      </c>
      <c r="L33" s="78">
        <v>392979.6399999999</v>
      </c>
    </row>
    <row r="34" spans="1:12" x14ac:dyDescent="0.25">
      <c r="A34" s="106">
        <v>26</v>
      </c>
      <c r="B34" s="106" t="s">
        <v>65</v>
      </c>
      <c r="C34" s="77">
        <v>874</v>
      </c>
      <c r="D34" s="78">
        <v>3022874.72</v>
      </c>
      <c r="E34" s="77">
        <v>219</v>
      </c>
      <c r="F34" s="78">
        <v>755718.68</v>
      </c>
      <c r="G34" s="77">
        <v>219</v>
      </c>
      <c r="H34" s="78">
        <v>755718.68</v>
      </c>
      <c r="I34" s="77">
        <v>218</v>
      </c>
      <c r="J34" s="78">
        <v>755718.68</v>
      </c>
      <c r="K34" s="77">
        <v>218</v>
      </c>
      <c r="L34" s="78">
        <v>755718.67999999982</v>
      </c>
    </row>
    <row r="35" spans="1:12" x14ac:dyDescent="0.25">
      <c r="A35" s="106">
        <v>27</v>
      </c>
      <c r="B35" s="106" t="s">
        <v>66</v>
      </c>
      <c r="C35" s="77">
        <v>0</v>
      </c>
      <c r="D35" s="78">
        <v>0</v>
      </c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</row>
    <row r="36" spans="1:12" x14ac:dyDescent="0.25">
      <c r="A36" s="106">
        <v>28</v>
      </c>
      <c r="B36" s="106" t="s">
        <v>67</v>
      </c>
      <c r="C36" s="77">
        <v>6782</v>
      </c>
      <c r="D36" s="78">
        <v>27445615.32</v>
      </c>
      <c r="E36" s="77">
        <v>1696</v>
      </c>
      <c r="F36" s="78">
        <v>6861403.8300000001</v>
      </c>
      <c r="G36" s="77">
        <v>1696</v>
      </c>
      <c r="H36" s="78">
        <v>6861403.8300000001</v>
      </c>
      <c r="I36" s="77">
        <v>1696</v>
      </c>
      <c r="J36" s="78">
        <v>6861403.8300000001</v>
      </c>
      <c r="K36" s="77">
        <v>1694</v>
      </c>
      <c r="L36" s="78">
        <v>6861403.8300000019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405</v>
      </c>
      <c r="D43" s="78">
        <v>761122.63</v>
      </c>
      <c r="E43" s="77">
        <v>102</v>
      </c>
      <c r="F43" s="78">
        <v>190280.66</v>
      </c>
      <c r="G43" s="77">
        <v>102</v>
      </c>
      <c r="H43" s="78">
        <v>190280.66</v>
      </c>
      <c r="I43" s="77">
        <v>101</v>
      </c>
      <c r="J43" s="78">
        <v>190280.65</v>
      </c>
      <c r="K43" s="77">
        <v>100</v>
      </c>
      <c r="L43" s="78">
        <v>190280.65999999995</v>
      </c>
    </row>
    <row r="44" spans="1:12" x14ac:dyDescent="0.25">
      <c r="A44" s="106">
        <v>36</v>
      </c>
      <c r="B44" s="106" t="s">
        <v>75</v>
      </c>
      <c r="C44" s="77">
        <v>762</v>
      </c>
      <c r="D44" s="78">
        <v>2464487.31</v>
      </c>
      <c r="E44" s="77">
        <v>191</v>
      </c>
      <c r="F44" s="78">
        <v>616121.82999999996</v>
      </c>
      <c r="G44" s="77">
        <v>191</v>
      </c>
      <c r="H44" s="78">
        <v>1596843.82</v>
      </c>
      <c r="I44" s="77">
        <v>191</v>
      </c>
      <c r="J44" s="78">
        <v>125760.83</v>
      </c>
      <c r="K44" s="77">
        <v>189</v>
      </c>
      <c r="L44" s="78">
        <v>125760.82999999991</v>
      </c>
    </row>
    <row r="45" spans="1:12" x14ac:dyDescent="0.25">
      <c r="A45" s="106">
        <v>37</v>
      </c>
      <c r="B45" s="106" t="s">
        <v>76</v>
      </c>
      <c r="C45" s="77">
        <v>2328</v>
      </c>
      <c r="D45" s="78">
        <v>8803849.0500000007</v>
      </c>
      <c r="E45" s="77">
        <v>582</v>
      </c>
      <c r="F45" s="78">
        <v>2200962.2599999998</v>
      </c>
      <c r="G45" s="77">
        <v>582</v>
      </c>
      <c r="H45" s="78">
        <v>2200962.2599999998</v>
      </c>
      <c r="I45" s="77">
        <v>582</v>
      </c>
      <c r="J45" s="78">
        <v>2200962.27</v>
      </c>
      <c r="K45" s="77">
        <v>582</v>
      </c>
      <c r="L45" s="78">
        <v>2200962.2600000012</v>
      </c>
    </row>
    <row r="46" spans="1:12" x14ac:dyDescent="0.25">
      <c r="A46" s="106">
        <v>38</v>
      </c>
      <c r="B46" s="106" t="s">
        <v>77</v>
      </c>
      <c r="C46" s="77">
        <v>0</v>
      </c>
      <c r="D46" s="78">
        <v>0</v>
      </c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</row>
    <row r="47" spans="1:12" x14ac:dyDescent="0.25">
      <c r="A47" s="106">
        <v>39</v>
      </c>
      <c r="B47" s="106" t="s">
        <v>78</v>
      </c>
      <c r="C47" s="77">
        <v>0</v>
      </c>
      <c r="D47" s="78">
        <v>0</v>
      </c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</row>
    <row r="48" spans="1:12" x14ac:dyDescent="0.25">
      <c r="A48" s="106">
        <v>40</v>
      </c>
      <c r="B48" s="106" t="s">
        <v>79</v>
      </c>
      <c r="C48" s="77">
        <v>0</v>
      </c>
      <c r="D48" s="78">
        <v>0</v>
      </c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383</v>
      </c>
      <c r="D52" s="78">
        <v>1387184.74</v>
      </c>
      <c r="E52" s="77">
        <v>96</v>
      </c>
      <c r="F52" s="78">
        <v>346796.18</v>
      </c>
      <c r="G52" s="77">
        <v>96</v>
      </c>
      <c r="H52" s="78">
        <v>346796.18</v>
      </c>
      <c r="I52" s="77">
        <v>96</v>
      </c>
      <c r="J52" s="78">
        <v>346796.18</v>
      </c>
      <c r="K52" s="77">
        <v>95</v>
      </c>
      <c r="L52" s="78">
        <v>346796.20000000013</v>
      </c>
    </row>
    <row r="53" spans="1:12" x14ac:dyDescent="0.25">
      <c r="A53" s="106">
        <v>45</v>
      </c>
      <c r="B53" s="106" t="s">
        <v>84</v>
      </c>
      <c r="C53" s="77">
        <v>0</v>
      </c>
      <c r="D53" s="78">
        <v>0</v>
      </c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</row>
    <row r="54" spans="1:12" x14ac:dyDescent="0.25">
      <c r="A54" s="106">
        <v>46</v>
      </c>
      <c r="B54" s="106" t="s">
        <v>85</v>
      </c>
      <c r="C54" s="77">
        <v>0</v>
      </c>
      <c r="D54" s="78">
        <v>0</v>
      </c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</row>
    <row r="55" spans="1:12" x14ac:dyDescent="0.25">
      <c r="A55" s="106">
        <v>47</v>
      </c>
      <c r="B55" s="106" t="s">
        <v>86</v>
      </c>
      <c r="C55" s="77">
        <v>0</v>
      </c>
      <c r="D55" s="78">
        <v>0</v>
      </c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930</v>
      </c>
      <c r="D59" s="78">
        <v>3344174.03</v>
      </c>
      <c r="E59" s="77">
        <v>232</v>
      </c>
      <c r="F59" s="78">
        <v>836043.51</v>
      </c>
      <c r="G59" s="77">
        <v>232</v>
      </c>
      <c r="H59" s="78">
        <v>836043.51</v>
      </c>
      <c r="I59" s="77">
        <v>232</v>
      </c>
      <c r="J59" s="78">
        <v>836043.51</v>
      </c>
      <c r="K59" s="77">
        <v>234</v>
      </c>
      <c r="L59" s="78">
        <v>836043.49999999953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845</v>
      </c>
      <c r="D68" s="78">
        <v>4562936.96</v>
      </c>
      <c r="E68" s="77">
        <v>211</v>
      </c>
      <c r="F68" s="78">
        <v>1140734.24</v>
      </c>
      <c r="G68" s="77">
        <v>211</v>
      </c>
      <c r="H68" s="78">
        <v>1140734.24</v>
      </c>
      <c r="I68" s="77">
        <v>211</v>
      </c>
      <c r="J68" s="78">
        <v>1140734.23</v>
      </c>
      <c r="K68" s="77">
        <v>212</v>
      </c>
      <c r="L68" s="78">
        <v>1140734.2499999995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0</v>
      </c>
      <c r="D82" s="78">
        <v>0</v>
      </c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/>
      <c r="D86" s="78"/>
      <c r="E86" s="77"/>
      <c r="F86" s="78"/>
      <c r="G86" s="77"/>
      <c r="H86" s="78"/>
      <c r="I86" s="77"/>
      <c r="J86" s="78"/>
      <c r="K86" s="77">
        <v>0</v>
      </c>
      <c r="L86" s="78">
        <v>0</v>
      </c>
    </row>
    <row r="87" spans="1:12" x14ac:dyDescent="0.25">
      <c r="A87" s="106">
        <v>0</v>
      </c>
      <c r="B87" s="106" t="s">
        <v>117</v>
      </c>
      <c r="C87" s="80">
        <v>13932</v>
      </c>
      <c r="D87" s="81">
        <v>53364163.350000009</v>
      </c>
      <c r="E87" s="80">
        <v>3485</v>
      </c>
      <c r="F87" s="81">
        <v>13341040.84</v>
      </c>
      <c r="G87" s="80">
        <v>3639</v>
      </c>
      <c r="H87" s="81">
        <v>14321762.83</v>
      </c>
      <c r="I87" s="80">
        <v>3405</v>
      </c>
      <c r="J87" s="81">
        <v>12850679.83</v>
      </c>
      <c r="K87" s="80">
        <v>3403</v>
      </c>
      <c r="L87" s="81">
        <v>12850679.850000003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33" sqref="F33:G33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6384" width="9.140625" style="79"/>
  </cols>
  <sheetData>
    <row r="1" spans="1:12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12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2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2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2" s="27" customFormat="1" ht="33.950000000000003" customHeight="1" x14ac:dyDescent="0.25">
      <c r="A5" s="113" t="s">
        <v>28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128</v>
      </c>
    </row>
    <row r="7" spans="1:12" s="74" customFormat="1" ht="60" customHeight="1" x14ac:dyDescent="0.2">
      <c r="A7" s="379" t="s">
        <v>38</v>
      </c>
      <c r="B7" s="379" t="s">
        <v>39</v>
      </c>
      <c r="C7" s="117" t="s">
        <v>25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</row>
    <row r="8" spans="1:12" s="74" customFormat="1" ht="12" x14ac:dyDescent="0.2">
      <c r="A8" s="380"/>
      <c r="B8" s="380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</row>
    <row r="9" spans="1:12" x14ac:dyDescent="0.25">
      <c r="A9" s="106">
        <v>1</v>
      </c>
      <c r="B9" s="106" t="s">
        <v>40</v>
      </c>
      <c r="C9" s="77">
        <v>0</v>
      </c>
      <c r="D9" s="78">
        <v>0</v>
      </c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</row>
    <row r="10" spans="1:12" x14ac:dyDescent="0.25">
      <c r="A10" s="106">
        <v>2</v>
      </c>
      <c r="B10" s="106" t="s">
        <v>41</v>
      </c>
      <c r="C10" s="77">
        <v>0</v>
      </c>
      <c r="D10" s="78">
        <v>0</v>
      </c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</row>
    <row r="11" spans="1:12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12" x14ac:dyDescent="0.25">
      <c r="A12" s="106">
        <v>4</v>
      </c>
      <c r="B12" s="106" t="s">
        <v>43</v>
      </c>
      <c r="C12" s="77">
        <v>0</v>
      </c>
      <c r="D12" s="78">
        <v>0</v>
      </c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</row>
    <row r="13" spans="1:12" x14ac:dyDescent="0.25">
      <c r="A13" s="106">
        <v>5</v>
      </c>
      <c r="B13" s="106" t="s">
        <v>44</v>
      </c>
      <c r="C13" s="77">
        <v>0</v>
      </c>
      <c r="D13" s="78">
        <v>0</v>
      </c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</row>
    <row r="14" spans="1:12" x14ac:dyDescent="0.25">
      <c r="A14" s="106">
        <v>6</v>
      </c>
      <c r="B14" s="106" t="s">
        <v>45</v>
      </c>
      <c r="C14" s="77">
        <v>0</v>
      </c>
      <c r="D14" s="78">
        <v>0</v>
      </c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</row>
    <row r="15" spans="1:12" x14ac:dyDescent="0.25">
      <c r="A15" s="106">
        <v>7</v>
      </c>
      <c r="B15" s="106" t="s">
        <v>46</v>
      </c>
      <c r="C15" s="77">
        <v>0</v>
      </c>
      <c r="D15" s="78">
        <v>0</v>
      </c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</row>
    <row r="16" spans="1:12" x14ac:dyDescent="0.25">
      <c r="A16" s="106">
        <v>8</v>
      </c>
      <c r="B16" s="106" t="s">
        <v>47</v>
      </c>
      <c r="C16" s="77">
        <v>0</v>
      </c>
      <c r="D16" s="78">
        <v>0</v>
      </c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</row>
    <row r="17" spans="1:12" x14ac:dyDescent="0.25">
      <c r="A17" s="106">
        <v>9</v>
      </c>
      <c r="B17" s="106" t="s">
        <v>48</v>
      </c>
      <c r="C17" s="77">
        <v>0</v>
      </c>
      <c r="D17" s="78">
        <v>0</v>
      </c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</row>
    <row r="18" spans="1:12" x14ac:dyDescent="0.25">
      <c r="A18" s="106">
        <v>10</v>
      </c>
      <c r="B18" s="106" t="s">
        <v>49</v>
      </c>
      <c r="C18" s="77">
        <v>0</v>
      </c>
      <c r="D18" s="78">
        <v>0</v>
      </c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ht="16.5" customHeight="1" x14ac:dyDescent="0.25">
      <c r="A20" s="106">
        <v>12</v>
      </c>
      <c r="B20" s="106" t="s">
        <v>51</v>
      </c>
      <c r="C20" s="77">
        <v>0</v>
      </c>
      <c r="D20" s="78">
        <v>0</v>
      </c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</row>
    <row r="21" spans="1:12" x14ac:dyDescent="0.25">
      <c r="A21" s="106">
        <v>13</v>
      </c>
      <c r="B21" s="106" t="s">
        <v>52</v>
      </c>
      <c r="C21" s="77">
        <v>0</v>
      </c>
      <c r="D21" s="78">
        <v>0</v>
      </c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</row>
    <row r="22" spans="1:12" x14ac:dyDescent="0.25">
      <c r="A22" s="106">
        <v>14</v>
      </c>
      <c r="B22" s="106" t="s">
        <v>53</v>
      </c>
      <c r="C22" s="77">
        <v>0</v>
      </c>
      <c r="D22" s="78">
        <v>0</v>
      </c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</row>
    <row r="23" spans="1:12" x14ac:dyDescent="0.25">
      <c r="A23" s="106">
        <v>15</v>
      </c>
      <c r="B23" s="106" t="s">
        <v>54</v>
      </c>
      <c r="C23" s="77">
        <v>0</v>
      </c>
      <c r="D23" s="78">
        <v>0</v>
      </c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</row>
    <row r="24" spans="1:12" x14ac:dyDescent="0.25">
      <c r="A24" s="106">
        <v>16</v>
      </c>
      <c r="B24" s="106" t="s">
        <v>55</v>
      </c>
      <c r="C24" s="77">
        <v>0</v>
      </c>
      <c r="D24" s="78">
        <v>0</v>
      </c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0</v>
      </c>
      <c r="D26" s="78">
        <v>0</v>
      </c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</row>
    <row r="27" spans="1:12" x14ac:dyDescent="0.25">
      <c r="A27" s="106">
        <v>19</v>
      </c>
      <c r="B27" s="106" t="s">
        <v>58</v>
      </c>
      <c r="C27" s="77">
        <v>0</v>
      </c>
      <c r="D27" s="78">
        <v>0</v>
      </c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</row>
    <row r="28" spans="1:12" x14ac:dyDescent="0.25">
      <c r="A28" s="106">
        <v>20</v>
      </c>
      <c r="B28" s="106" t="s">
        <v>59</v>
      </c>
      <c r="C28" s="77">
        <v>0</v>
      </c>
      <c r="D28" s="78">
        <v>0</v>
      </c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</row>
    <row r="29" spans="1:12" x14ac:dyDescent="0.25">
      <c r="A29" s="106">
        <v>21</v>
      </c>
      <c r="B29" s="106" t="s">
        <v>60</v>
      </c>
      <c r="C29" s="77">
        <v>0</v>
      </c>
      <c r="D29" s="78">
        <v>0</v>
      </c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</row>
    <row r="30" spans="1:12" x14ac:dyDescent="0.25">
      <c r="A30" s="106">
        <v>22</v>
      </c>
      <c r="B30" s="106" t="s">
        <v>61</v>
      </c>
      <c r="C30" s="77">
        <v>0</v>
      </c>
      <c r="D30" s="78">
        <v>0</v>
      </c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</row>
    <row r="31" spans="1:12" x14ac:dyDescent="0.25">
      <c r="A31" s="106">
        <v>23</v>
      </c>
      <c r="B31" s="106" t="s">
        <v>62</v>
      </c>
      <c r="C31" s="77">
        <v>0</v>
      </c>
      <c r="D31" s="78">
        <v>0</v>
      </c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</row>
    <row r="32" spans="1:12" x14ac:dyDescent="0.25">
      <c r="A32" s="106">
        <v>24</v>
      </c>
      <c r="B32" s="106" t="s">
        <v>63</v>
      </c>
      <c r="C32" s="77">
        <v>0</v>
      </c>
      <c r="D32" s="78">
        <v>0</v>
      </c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</row>
    <row r="33" spans="1:12" x14ac:dyDescent="0.25">
      <c r="A33" s="106">
        <v>25</v>
      </c>
      <c r="B33" s="106" t="s">
        <v>64</v>
      </c>
      <c r="C33" s="77">
        <v>679</v>
      </c>
      <c r="D33" s="78">
        <v>1816237.4941347947</v>
      </c>
      <c r="E33" s="77">
        <v>170</v>
      </c>
      <c r="F33" s="78">
        <v>454059.37</v>
      </c>
      <c r="G33" s="77">
        <v>338</v>
      </c>
      <c r="H33" s="78">
        <v>454059.37</v>
      </c>
      <c r="I33" s="77">
        <v>86</v>
      </c>
      <c r="J33" s="78">
        <v>454059.37</v>
      </c>
      <c r="K33" s="77">
        <v>85</v>
      </c>
      <c r="L33" s="78">
        <v>454059.38413479482</v>
      </c>
    </row>
    <row r="34" spans="1:12" x14ac:dyDescent="0.25">
      <c r="A34" s="106">
        <v>26</v>
      </c>
      <c r="B34" s="106" t="s">
        <v>65</v>
      </c>
      <c r="C34" s="77">
        <v>924</v>
      </c>
      <c r="D34" s="78">
        <v>4735715.2095303908</v>
      </c>
      <c r="E34" s="77">
        <v>231</v>
      </c>
      <c r="F34" s="78">
        <v>1183928.7999999998</v>
      </c>
      <c r="G34" s="77">
        <v>231</v>
      </c>
      <c r="H34" s="78">
        <v>1183928.7999999998</v>
      </c>
      <c r="I34" s="77">
        <v>231</v>
      </c>
      <c r="J34" s="78">
        <v>1183928.7999999998</v>
      </c>
      <c r="K34" s="77">
        <v>231</v>
      </c>
      <c r="L34" s="78">
        <v>1183928.8095303914</v>
      </c>
    </row>
    <row r="35" spans="1:12" x14ac:dyDescent="0.25">
      <c r="A35" s="106">
        <v>27</v>
      </c>
      <c r="B35" s="106" t="s">
        <v>66</v>
      </c>
      <c r="C35" s="77">
        <v>0</v>
      </c>
      <c r="D35" s="78">
        <v>0</v>
      </c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</row>
    <row r="36" spans="1:12" x14ac:dyDescent="0.25">
      <c r="A36" s="106">
        <v>28</v>
      </c>
      <c r="B36" s="106" t="s">
        <v>67</v>
      </c>
      <c r="C36" s="77">
        <v>4865</v>
      </c>
      <c r="D36" s="78">
        <v>19333514.554910712</v>
      </c>
      <c r="E36" s="77">
        <v>1216</v>
      </c>
      <c r="F36" s="78">
        <v>4833378.6400000006</v>
      </c>
      <c r="G36" s="77">
        <v>1216</v>
      </c>
      <c r="H36" s="78">
        <v>4833378.6400000006</v>
      </c>
      <c r="I36" s="77">
        <v>1216</v>
      </c>
      <c r="J36" s="78">
        <v>4833378.6400000006</v>
      </c>
      <c r="K36" s="77">
        <v>1217</v>
      </c>
      <c r="L36" s="78">
        <v>4833378.6349107102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181</v>
      </c>
      <c r="D43" s="78">
        <v>340502.23630950146</v>
      </c>
      <c r="E43" s="77">
        <v>45</v>
      </c>
      <c r="F43" s="78">
        <v>85125.559999999969</v>
      </c>
      <c r="G43" s="77">
        <v>45</v>
      </c>
      <c r="H43" s="78">
        <v>85125.559999999969</v>
      </c>
      <c r="I43" s="77">
        <v>45</v>
      </c>
      <c r="J43" s="78">
        <v>85125.560000000027</v>
      </c>
      <c r="K43" s="77">
        <v>46</v>
      </c>
      <c r="L43" s="78">
        <v>85125.556309501495</v>
      </c>
    </row>
    <row r="44" spans="1:12" x14ac:dyDescent="0.25">
      <c r="A44" s="106">
        <v>36</v>
      </c>
      <c r="B44" s="106" t="s">
        <v>75</v>
      </c>
      <c r="C44" s="77">
        <v>198</v>
      </c>
      <c r="D44" s="78">
        <v>766851.67918906175</v>
      </c>
      <c r="E44" s="77">
        <v>49</v>
      </c>
      <c r="F44" s="78">
        <v>191712.92000000004</v>
      </c>
      <c r="G44" s="77">
        <v>49</v>
      </c>
      <c r="H44" s="78">
        <v>496875.08999999985</v>
      </c>
      <c r="I44" s="77">
        <v>49</v>
      </c>
      <c r="J44" s="78">
        <v>39131.83</v>
      </c>
      <c r="K44" s="77">
        <v>51</v>
      </c>
      <c r="L44" s="78">
        <v>39131.839189061851</v>
      </c>
    </row>
    <row r="45" spans="1:12" x14ac:dyDescent="0.25">
      <c r="A45" s="106">
        <v>37</v>
      </c>
      <c r="B45" s="106" t="s">
        <v>76</v>
      </c>
      <c r="C45" s="77">
        <v>816</v>
      </c>
      <c r="D45" s="78">
        <v>4074162.2495086323</v>
      </c>
      <c r="E45" s="77">
        <v>204</v>
      </c>
      <c r="F45" s="78">
        <v>1018540.56</v>
      </c>
      <c r="G45" s="77">
        <v>204</v>
      </c>
      <c r="H45" s="78">
        <v>1018540.56</v>
      </c>
      <c r="I45" s="77">
        <v>204</v>
      </c>
      <c r="J45" s="78">
        <v>1018540.56</v>
      </c>
      <c r="K45" s="77">
        <v>204</v>
      </c>
      <c r="L45" s="78">
        <v>1018540.5695086322</v>
      </c>
    </row>
    <row r="46" spans="1:12" x14ac:dyDescent="0.25">
      <c r="A46" s="106">
        <v>38</v>
      </c>
      <c r="B46" s="106" t="s">
        <v>77</v>
      </c>
      <c r="C46" s="77">
        <v>0</v>
      </c>
      <c r="D46" s="78">
        <v>0</v>
      </c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</row>
    <row r="47" spans="1:12" x14ac:dyDescent="0.25">
      <c r="A47" s="106">
        <v>39</v>
      </c>
      <c r="B47" s="106" t="s">
        <v>78</v>
      </c>
      <c r="C47" s="77">
        <v>0</v>
      </c>
      <c r="D47" s="78">
        <v>0</v>
      </c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</row>
    <row r="48" spans="1:12" x14ac:dyDescent="0.25">
      <c r="A48" s="106">
        <v>40</v>
      </c>
      <c r="B48" s="106" t="s">
        <v>79</v>
      </c>
      <c r="C48" s="77">
        <v>0</v>
      </c>
      <c r="D48" s="78">
        <v>0</v>
      </c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970</v>
      </c>
      <c r="D52" s="78">
        <v>3399326.8661327586</v>
      </c>
      <c r="E52" s="77">
        <v>242</v>
      </c>
      <c r="F52" s="78">
        <v>849831.72</v>
      </c>
      <c r="G52" s="77">
        <v>242</v>
      </c>
      <c r="H52" s="78">
        <v>849831.72</v>
      </c>
      <c r="I52" s="77">
        <v>243</v>
      </c>
      <c r="J52" s="78">
        <v>849831.72</v>
      </c>
      <c r="K52" s="77">
        <v>243</v>
      </c>
      <c r="L52" s="78">
        <v>849831.70613275887</v>
      </c>
    </row>
    <row r="53" spans="1:12" x14ac:dyDescent="0.25">
      <c r="A53" s="106">
        <v>45</v>
      </c>
      <c r="B53" s="106" t="s">
        <v>84</v>
      </c>
      <c r="C53" s="77">
        <v>0</v>
      </c>
      <c r="D53" s="78">
        <v>0</v>
      </c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</row>
    <row r="54" spans="1:12" x14ac:dyDescent="0.25">
      <c r="A54" s="106">
        <v>46</v>
      </c>
      <c r="B54" s="106" t="s">
        <v>85</v>
      </c>
      <c r="C54" s="77">
        <v>0</v>
      </c>
      <c r="D54" s="78">
        <v>0</v>
      </c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</row>
    <row r="55" spans="1:12" x14ac:dyDescent="0.25">
      <c r="A55" s="106">
        <v>47</v>
      </c>
      <c r="B55" s="106" t="s">
        <v>86</v>
      </c>
      <c r="C55" s="77">
        <v>0</v>
      </c>
      <c r="D55" s="78">
        <v>0</v>
      </c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358</v>
      </c>
      <c r="D59" s="78">
        <v>1215555.0508447294</v>
      </c>
      <c r="E59" s="77">
        <v>90</v>
      </c>
      <c r="F59" s="78">
        <v>303888.76</v>
      </c>
      <c r="G59" s="77">
        <v>90</v>
      </c>
      <c r="H59" s="78">
        <v>303888.76</v>
      </c>
      <c r="I59" s="77">
        <v>90</v>
      </c>
      <c r="J59" s="78">
        <v>303888.76</v>
      </c>
      <c r="K59" s="77">
        <v>88</v>
      </c>
      <c r="L59" s="78">
        <v>303888.77084472938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414</v>
      </c>
      <c r="D68" s="78">
        <v>2238744.3453576798</v>
      </c>
      <c r="E68" s="77">
        <v>104</v>
      </c>
      <c r="F68" s="78">
        <v>559686.09000000008</v>
      </c>
      <c r="G68" s="77">
        <v>104</v>
      </c>
      <c r="H68" s="78">
        <v>559686.09000000008</v>
      </c>
      <c r="I68" s="77">
        <v>104</v>
      </c>
      <c r="J68" s="78">
        <v>559686.09000000008</v>
      </c>
      <c r="K68" s="77">
        <v>102</v>
      </c>
      <c r="L68" s="78">
        <v>559686.07535767951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0</v>
      </c>
      <c r="D82" s="78">
        <v>0</v>
      </c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/>
      <c r="D86" s="78"/>
      <c r="E86" s="77"/>
      <c r="F86" s="78"/>
      <c r="G86" s="77"/>
      <c r="H86" s="78"/>
      <c r="I86" s="77"/>
      <c r="J86" s="78"/>
      <c r="K86" s="77">
        <v>0</v>
      </c>
      <c r="L86" s="78">
        <v>0</v>
      </c>
    </row>
    <row r="87" spans="1:12" x14ac:dyDescent="0.25">
      <c r="A87" s="106">
        <v>0</v>
      </c>
      <c r="B87" s="106" t="s">
        <v>117</v>
      </c>
      <c r="C87" s="80">
        <v>9405</v>
      </c>
      <c r="D87" s="81">
        <v>37920609.685918264</v>
      </c>
      <c r="E87" s="80">
        <v>2351</v>
      </c>
      <c r="F87" s="81">
        <v>9480152.4199999999</v>
      </c>
      <c r="G87" s="80">
        <v>2519</v>
      </c>
      <c r="H87" s="81">
        <v>9785314.5899999999</v>
      </c>
      <c r="I87" s="80">
        <v>2268</v>
      </c>
      <c r="J87" s="81">
        <v>9327571.3300000001</v>
      </c>
      <c r="K87" s="80">
        <v>2267</v>
      </c>
      <c r="L87" s="81">
        <v>9327571.3459182587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88" sqref="L88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3" width="16.28515625" style="192" customWidth="1"/>
    <col min="14" max="14" width="16" style="192" customWidth="1"/>
    <col min="15" max="16384" width="9.140625" style="79"/>
  </cols>
  <sheetData>
    <row r="1" spans="1:14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  <c r="M1" s="22"/>
      <c r="N1" s="22"/>
    </row>
    <row r="2" spans="1:14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  <c r="M2" s="22"/>
      <c r="N2" s="22"/>
    </row>
    <row r="3" spans="1:14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  <c r="M3" s="22"/>
      <c r="N3" s="22"/>
    </row>
    <row r="4" spans="1:14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  <c r="M4" s="22"/>
      <c r="N4" s="22"/>
    </row>
    <row r="5" spans="1:14" s="27" customFormat="1" ht="33.950000000000003" customHeight="1" x14ac:dyDescent="0.25">
      <c r="A5" s="113" t="s">
        <v>29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89"/>
      <c r="N5" s="189"/>
    </row>
    <row r="6" spans="1:14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130</v>
      </c>
      <c r="M6" s="22"/>
      <c r="N6" s="22"/>
    </row>
    <row r="7" spans="1:14" s="74" customFormat="1" ht="60" customHeight="1" x14ac:dyDescent="0.2">
      <c r="A7" s="120" t="s">
        <v>38</v>
      </c>
      <c r="B7" s="120" t="s">
        <v>39</v>
      </c>
      <c r="C7" s="117" t="s">
        <v>24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191"/>
      <c r="N7" s="191"/>
    </row>
    <row r="8" spans="1:14" s="74" customFormat="1" ht="12" x14ac:dyDescent="0.2">
      <c r="A8" s="120"/>
      <c r="B8" s="120"/>
      <c r="C8" s="75" t="s">
        <v>2</v>
      </c>
      <c r="D8" s="76" t="s">
        <v>3</v>
      </c>
      <c r="E8" s="75" t="s">
        <v>2</v>
      </c>
      <c r="F8" s="76" t="s">
        <v>3</v>
      </c>
      <c r="G8" s="75" t="s">
        <v>2</v>
      </c>
      <c r="H8" s="76" t="s">
        <v>3</v>
      </c>
      <c r="I8" s="75" t="s">
        <v>2</v>
      </c>
      <c r="J8" s="76" t="s">
        <v>3</v>
      </c>
      <c r="K8" s="75" t="s">
        <v>2</v>
      </c>
      <c r="L8" s="76" t="s">
        <v>3</v>
      </c>
      <c r="M8" s="191"/>
      <c r="N8" s="191"/>
    </row>
    <row r="9" spans="1:14" x14ac:dyDescent="0.25">
      <c r="A9" s="106">
        <v>1</v>
      </c>
      <c r="B9" s="106" t="s">
        <v>40</v>
      </c>
      <c r="C9" s="77">
        <v>0</v>
      </c>
      <c r="D9" s="78">
        <v>0</v>
      </c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</row>
    <row r="10" spans="1:14" x14ac:dyDescent="0.25">
      <c r="A10" s="106">
        <v>2</v>
      </c>
      <c r="B10" s="106" t="s">
        <v>41</v>
      </c>
      <c r="C10" s="77">
        <v>0</v>
      </c>
      <c r="D10" s="78">
        <v>0</v>
      </c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</row>
    <row r="11" spans="1:14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14" x14ac:dyDescent="0.25">
      <c r="A12" s="106">
        <v>4</v>
      </c>
      <c r="B12" s="106" t="s">
        <v>43</v>
      </c>
      <c r="C12" s="77">
        <v>0</v>
      </c>
      <c r="D12" s="78">
        <v>0</v>
      </c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</row>
    <row r="13" spans="1:14" x14ac:dyDescent="0.25">
      <c r="A13" s="106">
        <v>5</v>
      </c>
      <c r="B13" s="106" t="s">
        <v>44</v>
      </c>
      <c r="C13" s="77">
        <v>0</v>
      </c>
      <c r="D13" s="78">
        <v>0</v>
      </c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</row>
    <row r="14" spans="1:14" x14ac:dyDescent="0.25">
      <c r="A14" s="106">
        <v>6</v>
      </c>
      <c r="B14" s="106" t="s">
        <v>45</v>
      </c>
      <c r="C14" s="77">
        <v>0</v>
      </c>
      <c r="D14" s="78">
        <v>0</v>
      </c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</row>
    <row r="15" spans="1:14" x14ac:dyDescent="0.25">
      <c r="A15" s="106">
        <v>7</v>
      </c>
      <c r="B15" s="106" t="s">
        <v>46</v>
      </c>
      <c r="C15" s="77">
        <v>0</v>
      </c>
      <c r="D15" s="78">
        <v>0</v>
      </c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</row>
    <row r="16" spans="1:14" x14ac:dyDescent="0.25">
      <c r="A16" s="106">
        <v>8</v>
      </c>
      <c r="B16" s="106" t="s">
        <v>47</v>
      </c>
      <c r="C16" s="77">
        <v>0</v>
      </c>
      <c r="D16" s="78">
        <v>0</v>
      </c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</row>
    <row r="17" spans="1:12" x14ac:dyDescent="0.25">
      <c r="A17" s="106">
        <v>9</v>
      </c>
      <c r="B17" s="106" t="s">
        <v>48</v>
      </c>
      <c r="C17" s="77">
        <v>0</v>
      </c>
      <c r="D17" s="78">
        <v>0</v>
      </c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</row>
    <row r="18" spans="1:12" x14ac:dyDescent="0.25">
      <c r="A18" s="106">
        <v>10</v>
      </c>
      <c r="B18" s="106" t="s">
        <v>49</v>
      </c>
      <c r="C18" s="77">
        <v>0</v>
      </c>
      <c r="D18" s="78">
        <v>0</v>
      </c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ht="16.5" customHeight="1" x14ac:dyDescent="0.25">
      <c r="A20" s="106">
        <v>12</v>
      </c>
      <c r="B20" s="106" t="s">
        <v>51</v>
      </c>
      <c r="C20" s="77">
        <v>0</v>
      </c>
      <c r="D20" s="78">
        <v>0</v>
      </c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</row>
    <row r="21" spans="1:12" x14ac:dyDescent="0.25">
      <c r="A21" s="106">
        <v>13</v>
      </c>
      <c r="B21" s="106" t="s">
        <v>52</v>
      </c>
      <c r="C21" s="77">
        <v>0</v>
      </c>
      <c r="D21" s="78">
        <v>0</v>
      </c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</row>
    <row r="22" spans="1:12" x14ac:dyDescent="0.25">
      <c r="A22" s="106">
        <v>14</v>
      </c>
      <c r="B22" s="106" t="s">
        <v>53</v>
      </c>
      <c r="C22" s="77">
        <v>0</v>
      </c>
      <c r="D22" s="78">
        <v>0</v>
      </c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</row>
    <row r="23" spans="1:12" x14ac:dyDescent="0.25">
      <c r="A23" s="106">
        <v>15</v>
      </c>
      <c r="B23" s="106" t="s">
        <v>54</v>
      </c>
      <c r="C23" s="77">
        <v>0</v>
      </c>
      <c r="D23" s="78">
        <v>0</v>
      </c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</row>
    <row r="24" spans="1:12" x14ac:dyDescent="0.25">
      <c r="A24" s="106">
        <v>16</v>
      </c>
      <c r="B24" s="106" t="s">
        <v>55</v>
      </c>
      <c r="C24" s="77">
        <v>0</v>
      </c>
      <c r="D24" s="78">
        <v>0</v>
      </c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0</v>
      </c>
      <c r="D26" s="78">
        <v>0</v>
      </c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</row>
    <row r="27" spans="1:12" x14ac:dyDescent="0.25">
      <c r="A27" s="106">
        <v>19</v>
      </c>
      <c r="B27" s="106" t="s">
        <v>58</v>
      </c>
      <c r="C27" s="77">
        <v>0</v>
      </c>
      <c r="D27" s="78">
        <v>0</v>
      </c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</row>
    <row r="28" spans="1:12" x14ac:dyDescent="0.25">
      <c r="A28" s="106">
        <v>20</v>
      </c>
      <c r="B28" s="106" t="s">
        <v>59</v>
      </c>
      <c r="C28" s="77">
        <v>0</v>
      </c>
      <c r="D28" s="78">
        <v>0</v>
      </c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</row>
    <row r="29" spans="1:12" x14ac:dyDescent="0.25">
      <c r="A29" s="106">
        <v>21</v>
      </c>
      <c r="B29" s="106" t="s">
        <v>60</v>
      </c>
      <c r="C29" s="77">
        <v>0</v>
      </c>
      <c r="D29" s="78">
        <v>0</v>
      </c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</row>
    <row r="30" spans="1:12" x14ac:dyDescent="0.25">
      <c r="A30" s="106">
        <v>22</v>
      </c>
      <c r="B30" s="106" t="s">
        <v>61</v>
      </c>
      <c r="C30" s="77">
        <v>0</v>
      </c>
      <c r="D30" s="78">
        <v>0</v>
      </c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</row>
    <row r="31" spans="1:12" x14ac:dyDescent="0.25">
      <c r="A31" s="106">
        <v>23</v>
      </c>
      <c r="B31" s="106" t="s">
        <v>62</v>
      </c>
      <c r="C31" s="77">
        <v>0</v>
      </c>
      <c r="D31" s="78">
        <v>0</v>
      </c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</row>
    <row r="32" spans="1:12" x14ac:dyDescent="0.25">
      <c r="A32" s="106">
        <v>24</v>
      </c>
      <c r="B32" s="106" t="s">
        <v>63</v>
      </c>
      <c r="C32" s="77">
        <v>0</v>
      </c>
      <c r="D32" s="78">
        <v>0</v>
      </c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</row>
    <row r="33" spans="1:12" x14ac:dyDescent="0.25">
      <c r="A33" s="106">
        <v>25</v>
      </c>
      <c r="B33" s="106" t="s">
        <v>64</v>
      </c>
      <c r="C33" s="77">
        <v>2333</v>
      </c>
      <c r="D33" s="78">
        <v>8300111.4731573947</v>
      </c>
      <c r="E33" s="77">
        <v>583</v>
      </c>
      <c r="F33" s="78">
        <v>2075027.87</v>
      </c>
      <c r="G33" s="77">
        <v>583</v>
      </c>
      <c r="H33" s="78">
        <v>2075027.87</v>
      </c>
      <c r="I33" s="77">
        <v>584</v>
      </c>
      <c r="J33" s="78">
        <v>2075027.87</v>
      </c>
      <c r="K33" s="77">
        <v>583</v>
      </c>
      <c r="L33" s="78">
        <v>2075027.8631573943</v>
      </c>
    </row>
    <row r="34" spans="1:12" x14ac:dyDescent="0.25">
      <c r="A34" s="106">
        <v>26</v>
      </c>
      <c r="B34" s="106" t="s">
        <v>65</v>
      </c>
      <c r="C34" s="77">
        <v>0</v>
      </c>
      <c r="D34" s="78">
        <v>0</v>
      </c>
      <c r="E34" s="77">
        <v>0</v>
      </c>
      <c r="F34" s="78">
        <v>0</v>
      </c>
      <c r="G34" s="77">
        <v>0</v>
      </c>
      <c r="H34" s="78">
        <v>0</v>
      </c>
      <c r="I34" s="77">
        <v>0</v>
      </c>
      <c r="J34" s="78">
        <v>0</v>
      </c>
      <c r="K34" s="77">
        <v>0</v>
      </c>
      <c r="L34" s="78">
        <v>0</v>
      </c>
    </row>
    <row r="35" spans="1:12" x14ac:dyDescent="0.25">
      <c r="A35" s="106">
        <v>27</v>
      </c>
      <c r="B35" s="106" t="s">
        <v>66</v>
      </c>
      <c r="C35" s="77">
        <v>0</v>
      </c>
      <c r="D35" s="78">
        <v>0</v>
      </c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</row>
    <row r="36" spans="1:12" x14ac:dyDescent="0.25">
      <c r="A36" s="106">
        <v>28</v>
      </c>
      <c r="B36" s="106" t="s">
        <v>67</v>
      </c>
      <c r="C36" s="77">
        <v>2251</v>
      </c>
      <c r="D36" s="78">
        <v>11338997.82</v>
      </c>
      <c r="E36" s="77">
        <v>563</v>
      </c>
      <c r="F36" s="78">
        <v>2834749.46</v>
      </c>
      <c r="G36" s="77">
        <v>563</v>
      </c>
      <c r="H36" s="78">
        <v>2834749.46</v>
      </c>
      <c r="I36" s="77">
        <v>563</v>
      </c>
      <c r="J36" s="78">
        <v>2834749.45</v>
      </c>
      <c r="K36" s="77">
        <v>562</v>
      </c>
      <c r="L36" s="78">
        <v>2834749.4499999993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333</v>
      </c>
      <c r="D43" s="78">
        <v>491417.58</v>
      </c>
      <c r="E43" s="77">
        <v>83</v>
      </c>
      <c r="F43" s="78">
        <v>122854.39999999999</v>
      </c>
      <c r="G43" s="77">
        <v>83</v>
      </c>
      <c r="H43" s="78">
        <v>144842.31399999998</v>
      </c>
      <c r="I43" s="77">
        <v>84</v>
      </c>
      <c r="J43" s="78">
        <v>111860.43</v>
      </c>
      <c r="K43" s="77">
        <v>83</v>
      </c>
      <c r="L43" s="78">
        <v>111860.43600000007</v>
      </c>
    </row>
    <row r="44" spans="1:12" x14ac:dyDescent="0.25">
      <c r="A44" s="106">
        <v>36</v>
      </c>
      <c r="B44" s="106" t="s">
        <v>75</v>
      </c>
      <c r="C44" s="77">
        <v>0</v>
      </c>
      <c r="D44" s="78">
        <v>0</v>
      </c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</row>
    <row r="45" spans="1:12" x14ac:dyDescent="0.25">
      <c r="A45" s="106">
        <v>37</v>
      </c>
      <c r="B45" s="106" t="s">
        <v>76</v>
      </c>
      <c r="C45" s="77">
        <v>0</v>
      </c>
      <c r="D45" s="78">
        <v>0</v>
      </c>
      <c r="E45" s="77">
        <v>0</v>
      </c>
      <c r="F45" s="78">
        <v>0</v>
      </c>
      <c r="G45" s="77">
        <v>0</v>
      </c>
      <c r="H45" s="78">
        <v>0</v>
      </c>
      <c r="I45" s="77">
        <v>0</v>
      </c>
      <c r="J45" s="78">
        <v>0</v>
      </c>
      <c r="K45" s="77">
        <v>0</v>
      </c>
      <c r="L45" s="78">
        <v>0</v>
      </c>
    </row>
    <row r="46" spans="1:12" x14ac:dyDescent="0.25">
      <c r="A46" s="106">
        <v>38</v>
      </c>
      <c r="B46" s="106" t="s">
        <v>77</v>
      </c>
      <c r="C46" s="77">
        <v>0</v>
      </c>
      <c r="D46" s="78">
        <v>0</v>
      </c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</row>
    <row r="47" spans="1:12" x14ac:dyDescent="0.25">
      <c r="A47" s="106">
        <v>39</v>
      </c>
      <c r="B47" s="106" t="s">
        <v>78</v>
      </c>
      <c r="C47" s="77">
        <v>0</v>
      </c>
      <c r="D47" s="78">
        <v>0</v>
      </c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</row>
    <row r="48" spans="1:12" x14ac:dyDescent="0.25">
      <c r="A48" s="106">
        <v>40</v>
      </c>
      <c r="B48" s="106" t="s">
        <v>79</v>
      </c>
      <c r="C48" s="77">
        <v>0</v>
      </c>
      <c r="D48" s="78">
        <v>0</v>
      </c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0</v>
      </c>
      <c r="D52" s="78">
        <v>0</v>
      </c>
      <c r="E52" s="77">
        <v>0</v>
      </c>
      <c r="F52" s="78">
        <v>0</v>
      </c>
      <c r="G52" s="77">
        <v>0</v>
      </c>
      <c r="H52" s="78">
        <v>0</v>
      </c>
      <c r="I52" s="77">
        <v>0</v>
      </c>
      <c r="J52" s="78">
        <v>0</v>
      </c>
      <c r="K52" s="77">
        <v>0</v>
      </c>
      <c r="L52" s="78">
        <v>0</v>
      </c>
    </row>
    <row r="53" spans="1:12" x14ac:dyDescent="0.25">
      <c r="A53" s="106">
        <v>45</v>
      </c>
      <c r="B53" s="106" t="s">
        <v>84</v>
      </c>
      <c r="C53" s="77">
        <v>0</v>
      </c>
      <c r="D53" s="78">
        <v>0</v>
      </c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</row>
    <row r="54" spans="1:12" x14ac:dyDescent="0.25">
      <c r="A54" s="106">
        <v>46</v>
      </c>
      <c r="B54" s="106" t="s">
        <v>85</v>
      </c>
      <c r="C54" s="77">
        <v>0</v>
      </c>
      <c r="D54" s="78">
        <v>0</v>
      </c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</row>
    <row r="55" spans="1:12" x14ac:dyDescent="0.25">
      <c r="A55" s="106">
        <v>47</v>
      </c>
      <c r="B55" s="106" t="s">
        <v>86</v>
      </c>
      <c r="C55" s="77">
        <v>0</v>
      </c>
      <c r="D55" s="78">
        <v>0</v>
      </c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3041</v>
      </c>
      <c r="D60" s="78">
        <v>16051025.869999999</v>
      </c>
      <c r="E60" s="77">
        <v>760</v>
      </c>
      <c r="F60" s="78">
        <v>4012756.47</v>
      </c>
      <c r="G60" s="77">
        <v>875</v>
      </c>
      <c r="H60" s="78">
        <v>4012756.47</v>
      </c>
      <c r="I60" s="77">
        <v>703</v>
      </c>
      <c r="J60" s="78">
        <v>4012756.47</v>
      </c>
      <c r="K60" s="77">
        <v>703</v>
      </c>
      <c r="L60" s="78">
        <v>4012756.4599999976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1049</v>
      </c>
      <c r="D64" s="78">
        <v>3608497.260630093</v>
      </c>
      <c r="E64" s="77">
        <v>262</v>
      </c>
      <c r="F64" s="78">
        <v>902124.32</v>
      </c>
      <c r="G64" s="77">
        <v>262</v>
      </c>
      <c r="H64" s="78">
        <v>902124.32</v>
      </c>
      <c r="I64" s="77">
        <v>263</v>
      </c>
      <c r="J64" s="78">
        <v>902124.31</v>
      </c>
      <c r="K64" s="77">
        <v>262</v>
      </c>
      <c r="L64" s="78">
        <v>902124.31063009333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0</v>
      </c>
      <c r="D82" s="78">
        <v>0</v>
      </c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>
        <v>1222</v>
      </c>
      <c r="D86" s="78">
        <v>5398400</v>
      </c>
      <c r="E86" s="77">
        <v>306</v>
      </c>
      <c r="F86" s="78">
        <v>1349600</v>
      </c>
      <c r="G86" s="77">
        <v>306</v>
      </c>
      <c r="H86" s="78">
        <v>1349600</v>
      </c>
      <c r="I86" s="77">
        <v>306</v>
      </c>
      <c r="J86" s="78">
        <v>1349600</v>
      </c>
      <c r="K86" s="77">
        <v>304</v>
      </c>
      <c r="L86" s="78">
        <v>1349600</v>
      </c>
    </row>
    <row r="87" spans="1:12" x14ac:dyDescent="0.25">
      <c r="A87" s="106">
        <v>0</v>
      </c>
      <c r="B87" s="106" t="s">
        <v>117</v>
      </c>
      <c r="C87" s="80">
        <v>10229</v>
      </c>
      <c r="D87" s="81">
        <v>45188450.003787488</v>
      </c>
      <c r="E87" s="80">
        <v>2557</v>
      </c>
      <c r="F87" s="81">
        <v>11297112.520000001</v>
      </c>
      <c r="G87" s="80">
        <v>2672</v>
      </c>
      <c r="H87" s="81">
        <v>11319100.434</v>
      </c>
      <c r="I87" s="80">
        <v>2503</v>
      </c>
      <c r="J87" s="81">
        <v>11286118.530000001</v>
      </c>
      <c r="K87" s="80">
        <v>2497</v>
      </c>
      <c r="L87" s="81">
        <v>11286118.519787483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33" sqref="I33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6384" width="9.140625" style="79"/>
  </cols>
  <sheetData>
    <row r="1" spans="1:12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12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2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2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2" s="27" customFormat="1" ht="33.950000000000003" customHeight="1" x14ac:dyDescent="0.25">
      <c r="A5" s="113" t="s">
        <v>32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132</v>
      </c>
    </row>
    <row r="7" spans="1:12" s="74" customFormat="1" ht="60" customHeight="1" x14ac:dyDescent="0.2">
      <c r="A7" s="120" t="s">
        <v>38</v>
      </c>
      <c r="B7" s="120" t="s">
        <v>39</v>
      </c>
      <c r="C7" s="117" t="s">
        <v>24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</row>
    <row r="8" spans="1:12" s="74" customFormat="1" ht="12" x14ac:dyDescent="0.2">
      <c r="A8" s="120"/>
      <c r="B8" s="120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</row>
    <row r="9" spans="1:12" x14ac:dyDescent="0.25">
      <c r="A9" s="106">
        <v>1</v>
      </c>
      <c r="B9" s="106" t="s">
        <v>40</v>
      </c>
      <c r="C9" s="77">
        <v>0</v>
      </c>
      <c r="D9" s="78">
        <v>0</v>
      </c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</row>
    <row r="10" spans="1:12" x14ac:dyDescent="0.25">
      <c r="A10" s="106">
        <v>2</v>
      </c>
      <c r="B10" s="106" t="s">
        <v>41</v>
      </c>
      <c r="C10" s="77">
        <v>0</v>
      </c>
      <c r="D10" s="78">
        <v>0</v>
      </c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</row>
    <row r="11" spans="1:12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12" x14ac:dyDescent="0.25">
      <c r="A12" s="106">
        <v>4</v>
      </c>
      <c r="B12" s="106" t="s">
        <v>43</v>
      </c>
      <c r="C12" s="77">
        <v>0</v>
      </c>
      <c r="D12" s="78">
        <v>0</v>
      </c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</row>
    <row r="13" spans="1:12" x14ac:dyDescent="0.25">
      <c r="A13" s="106">
        <v>5</v>
      </c>
      <c r="B13" s="106" t="s">
        <v>44</v>
      </c>
      <c r="C13" s="77">
        <v>0</v>
      </c>
      <c r="D13" s="78">
        <v>0</v>
      </c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</row>
    <row r="14" spans="1:12" x14ac:dyDescent="0.25">
      <c r="A14" s="106">
        <v>6</v>
      </c>
      <c r="B14" s="106" t="s">
        <v>45</v>
      </c>
      <c r="C14" s="77">
        <v>0</v>
      </c>
      <c r="D14" s="78">
        <v>0</v>
      </c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</row>
    <row r="15" spans="1:12" x14ac:dyDescent="0.25">
      <c r="A15" s="106">
        <v>7</v>
      </c>
      <c r="B15" s="106" t="s">
        <v>46</v>
      </c>
      <c r="C15" s="77">
        <v>0</v>
      </c>
      <c r="D15" s="78">
        <v>0</v>
      </c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</row>
    <row r="16" spans="1:12" x14ac:dyDescent="0.25">
      <c r="A16" s="106">
        <v>8</v>
      </c>
      <c r="B16" s="106" t="s">
        <v>47</v>
      </c>
      <c r="C16" s="77">
        <v>0</v>
      </c>
      <c r="D16" s="78">
        <v>0</v>
      </c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</row>
    <row r="17" spans="1:12" x14ac:dyDescent="0.25">
      <c r="A17" s="106">
        <v>9</v>
      </c>
      <c r="B17" s="106" t="s">
        <v>48</v>
      </c>
      <c r="C17" s="77">
        <v>0</v>
      </c>
      <c r="D17" s="78">
        <v>0</v>
      </c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</row>
    <row r="18" spans="1:12" x14ac:dyDescent="0.25">
      <c r="A18" s="106">
        <v>10</v>
      </c>
      <c r="B18" s="106" t="s">
        <v>49</v>
      </c>
      <c r="C18" s="77">
        <v>0</v>
      </c>
      <c r="D18" s="78">
        <v>0</v>
      </c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ht="16.5" customHeight="1" x14ac:dyDescent="0.25">
      <c r="A20" s="106">
        <v>12</v>
      </c>
      <c r="B20" s="106" t="s">
        <v>51</v>
      </c>
      <c r="C20" s="77">
        <v>0</v>
      </c>
      <c r="D20" s="78">
        <v>0</v>
      </c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</row>
    <row r="21" spans="1:12" x14ac:dyDescent="0.25">
      <c r="A21" s="106">
        <v>13</v>
      </c>
      <c r="B21" s="106" t="s">
        <v>52</v>
      </c>
      <c r="C21" s="77">
        <v>0</v>
      </c>
      <c r="D21" s="78">
        <v>0</v>
      </c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</row>
    <row r="22" spans="1:12" x14ac:dyDescent="0.25">
      <c r="A22" s="106">
        <v>14</v>
      </c>
      <c r="B22" s="106" t="s">
        <v>53</v>
      </c>
      <c r="C22" s="77">
        <v>0</v>
      </c>
      <c r="D22" s="78">
        <v>0</v>
      </c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</row>
    <row r="23" spans="1:12" x14ac:dyDescent="0.25">
      <c r="A23" s="106">
        <v>15</v>
      </c>
      <c r="B23" s="106" t="s">
        <v>54</v>
      </c>
      <c r="C23" s="77">
        <v>0</v>
      </c>
      <c r="D23" s="78">
        <v>0</v>
      </c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</row>
    <row r="24" spans="1:12" x14ac:dyDescent="0.25">
      <c r="A24" s="106">
        <v>16</v>
      </c>
      <c r="B24" s="106" t="s">
        <v>55</v>
      </c>
      <c r="C24" s="77">
        <v>0</v>
      </c>
      <c r="D24" s="78">
        <v>0</v>
      </c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0</v>
      </c>
      <c r="D26" s="78">
        <v>0</v>
      </c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</row>
    <row r="27" spans="1:12" x14ac:dyDescent="0.25">
      <c r="A27" s="106">
        <v>19</v>
      </c>
      <c r="B27" s="106" t="s">
        <v>58</v>
      </c>
      <c r="C27" s="77">
        <v>0</v>
      </c>
      <c r="D27" s="78">
        <v>0</v>
      </c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</row>
    <row r="28" spans="1:12" x14ac:dyDescent="0.25">
      <c r="A28" s="106">
        <v>20</v>
      </c>
      <c r="B28" s="106" t="s">
        <v>59</v>
      </c>
      <c r="C28" s="77">
        <v>0</v>
      </c>
      <c r="D28" s="78">
        <v>0</v>
      </c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</row>
    <row r="29" spans="1:12" x14ac:dyDescent="0.25">
      <c r="A29" s="106">
        <v>21</v>
      </c>
      <c r="B29" s="106" t="s">
        <v>60</v>
      </c>
      <c r="C29" s="77">
        <v>0</v>
      </c>
      <c r="D29" s="78">
        <v>0</v>
      </c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</row>
    <row r="30" spans="1:12" x14ac:dyDescent="0.25">
      <c r="A30" s="106">
        <v>22</v>
      </c>
      <c r="B30" s="106" t="s">
        <v>61</v>
      </c>
      <c r="C30" s="77">
        <v>0</v>
      </c>
      <c r="D30" s="78">
        <v>0</v>
      </c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</row>
    <row r="31" spans="1:12" x14ac:dyDescent="0.25">
      <c r="A31" s="106">
        <v>23</v>
      </c>
      <c r="B31" s="106" t="s">
        <v>62</v>
      </c>
      <c r="C31" s="77">
        <v>0</v>
      </c>
      <c r="D31" s="78">
        <v>0</v>
      </c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</row>
    <row r="32" spans="1:12" x14ac:dyDescent="0.25">
      <c r="A32" s="106">
        <v>24</v>
      </c>
      <c r="B32" s="106" t="s">
        <v>63</v>
      </c>
      <c r="C32" s="77">
        <v>0</v>
      </c>
      <c r="D32" s="78">
        <v>0</v>
      </c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</row>
    <row r="33" spans="1:12" x14ac:dyDescent="0.25">
      <c r="A33" s="106">
        <v>25</v>
      </c>
      <c r="B33" s="106" t="s">
        <v>64</v>
      </c>
      <c r="C33" s="77">
        <v>1120</v>
      </c>
      <c r="D33" s="78">
        <v>3975800.3631573943</v>
      </c>
      <c r="E33" s="77">
        <v>280</v>
      </c>
      <c r="F33" s="78">
        <v>993950.09000000008</v>
      </c>
      <c r="G33" s="77">
        <v>280</v>
      </c>
      <c r="H33" s="78">
        <v>993950.09000000008</v>
      </c>
      <c r="I33" s="77">
        <v>280</v>
      </c>
      <c r="J33" s="78">
        <v>993950.09000000008</v>
      </c>
      <c r="K33" s="77">
        <v>280</v>
      </c>
      <c r="L33" s="78">
        <v>993950.09315739456</v>
      </c>
    </row>
    <row r="34" spans="1:12" x14ac:dyDescent="0.25">
      <c r="A34" s="106">
        <v>26</v>
      </c>
      <c r="B34" s="106" t="s">
        <v>65</v>
      </c>
      <c r="C34" s="77">
        <v>0</v>
      </c>
      <c r="D34" s="78">
        <v>0</v>
      </c>
      <c r="E34" s="77">
        <v>0</v>
      </c>
      <c r="F34" s="78">
        <v>0</v>
      </c>
      <c r="G34" s="77">
        <v>0</v>
      </c>
      <c r="H34" s="78">
        <v>0</v>
      </c>
      <c r="I34" s="77">
        <v>0</v>
      </c>
      <c r="J34" s="78">
        <v>0</v>
      </c>
      <c r="K34" s="77">
        <v>0</v>
      </c>
      <c r="L34" s="78">
        <v>0</v>
      </c>
    </row>
    <row r="35" spans="1:12" x14ac:dyDescent="0.25">
      <c r="A35" s="106">
        <v>27</v>
      </c>
      <c r="B35" s="106" t="s">
        <v>66</v>
      </c>
      <c r="C35" s="77">
        <v>0</v>
      </c>
      <c r="D35" s="78">
        <v>0</v>
      </c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</row>
    <row r="36" spans="1:12" x14ac:dyDescent="0.25">
      <c r="A36" s="106">
        <v>28</v>
      </c>
      <c r="B36" s="106" t="s">
        <v>67</v>
      </c>
      <c r="C36" s="77">
        <v>945</v>
      </c>
      <c r="D36" s="78">
        <v>4639528.5100000007</v>
      </c>
      <c r="E36" s="77">
        <v>236</v>
      </c>
      <c r="F36" s="78">
        <v>1159882.1299999999</v>
      </c>
      <c r="G36" s="77">
        <v>236</v>
      </c>
      <c r="H36" s="78">
        <v>1159882.1299999999</v>
      </c>
      <c r="I36" s="77">
        <v>236</v>
      </c>
      <c r="J36" s="78">
        <v>1159882.1200000001</v>
      </c>
      <c r="K36" s="77">
        <v>237</v>
      </c>
      <c r="L36" s="78">
        <v>1159882.1299999999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139</v>
      </c>
      <c r="D43" s="78">
        <v>202672.87</v>
      </c>
      <c r="E43" s="77">
        <v>35</v>
      </c>
      <c r="F43" s="78">
        <v>50668.22</v>
      </c>
      <c r="G43" s="77">
        <v>35</v>
      </c>
      <c r="H43" s="78">
        <v>59736.583999999988</v>
      </c>
      <c r="I43" s="77">
        <v>35</v>
      </c>
      <c r="J43" s="78">
        <v>46134.03</v>
      </c>
      <c r="K43" s="77">
        <v>34</v>
      </c>
      <c r="L43" s="78">
        <v>46134.036000000022</v>
      </c>
    </row>
    <row r="44" spans="1:12" x14ac:dyDescent="0.25">
      <c r="A44" s="106">
        <v>36</v>
      </c>
      <c r="B44" s="106" t="s">
        <v>75</v>
      </c>
      <c r="C44" s="77">
        <v>0</v>
      </c>
      <c r="D44" s="78">
        <v>0</v>
      </c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</row>
    <row r="45" spans="1:12" x14ac:dyDescent="0.25">
      <c r="A45" s="106">
        <v>37</v>
      </c>
      <c r="B45" s="106" t="s">
        <v>76</v>
      </c>
      <c r="C45" s="77">
        <v>0</v>
      </c>
      <c r="D45" s="78">
        <v>0</v>
      </c>
      <c r="E45" s="77">
        <v>0</v>
      </c>
      <c r="F45" s="78">
        <v>0</v>
      </c>
      <c r="G45" s="77">
        <v>0</v>
      </c>
      <c r="H45" s="78">
        <v>0</v>
      </c>
      <c r="I45" s="77">
        <v>0</v>
      </c>
      <c r="J45" s="78">
        <v>0</v>
      </c>
      <c r="K45" s="77">
        <v>0</v>
      </c>
      <c r="L45" s="78">
        <v>0</v>
      </c>
    </row>
    <row r="46" spans="1:12" x14ac:dyDescent="0.25">
      <c r="A46" s="106">
        <v>38</v>
      </c>
      <c r="B46" s="106" t="s">
        <v>77</v>
      </c>
      <c r="C46" s="77">
        <v>0</v>
      </c>
      <c r="D46" s="78">
        <v>0</v>
      </c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</row>
    <row r="47" spans="1:12" x14ac:dyDescent="0.25">
      <c r="A47" s="106">
        <v>39</v>
      </c>
      <c r="B47" s="106" t="s">
        <v>78</v>
      </c>
      <c r="C47" s="77">
        <v>0</v>
      </c>
      <c r="D47" s="78">
        <v>0</v>
      </c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</row>
    <row r="48" spans="1:12" x14ac:dyDescent="0.25">
      <c r="A48" s="106">
        <v>40</v>
      </c>
      <c r="B48" s="106" t="s">
        <v>79</v>
      </c>
      <c r="C48" s="77">
        <v>0</v>
      </c>
      <c r="D48" s="78">
        <v>0</v>
      </c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0</v>
      </c>
      <c r="D52" s="78">
        <v>0</v>
      </c>
      <c r="E52" s="77">
        <v>0</v>
      </c>
      <c r="F52" s="78">
        <v>0</v>
      </c>
      <c r="G52" s="77">
        <v>0</v>
      </c>
      <c r="H52" s="78">
        <v>0</v>
      </c>
      <c r="I52" s="77">
        <v>0</v>
      </c>
      <c r="J52" s="78">
        <v>0</v>
      </c>
      <c r="K52" s="77">
        <v>0</v>
      </c>
      <c r="L52" s="78">
        <v>0</v>
      </c>
    </row>
    <row r="53" spans="1:12" x14ac:dyDescent="0.25">
      <c r="A53" s="106">
        <v>45</v>
      </c>
      <c r="B53" s="106" t="s">
        <v>84</v>
      </c>
      <c r="C53" s="77">
        <v>0</v>
      </c>
      <c r="D53" s="78">
        <v>0</v>
      </c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</row>
    <row r="54" spans="1:12" x14ac:dyDescent="0.25">
      <c r="A54" s="106">
        <v>46</v>
      </c>
      <c r="B54" s="106" t="s">
        <v>85</v>
      </c>
      <c r="C54" s="77">
        <v>0</v>
      </c>
      <c r="D54" s="78">
        <v>0</v>
      </c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</row>
    <row r="55" spans="1:12" x14ac:dyDescent="0.25">
      <c r="A55" s="106">
        <v>47</v>
      </c>
      <c r="B55" s="106" t="s">
        <v>86</v>
      </c>
      <c r="C55" s="77">
        <v>0</v>
      </c>
      <c r="D55" s="78">
        <v>0</v>
      </c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1137</v>
      </c>
      <c r="D60" s="78">
        <v>5927276.8300000001</v>
      </c>
      <c r="E60" s="77">
        <v>284</v>
      </c>
      <c r="F60" s="78">
        <v>1481819.2100000004</v>
      </c>
      <c r="G60" s="77">
        <v>327</v>
      </c>
      <c r="H60" s="78">
        <v>1481819.2100000004</v>
      </c>
      <c r="I60" s="77">
        <v>263</v>
      </c>
      <c r="J60" s="78">
        <v>1481819.2100000004</v>
      </c>
      <c r="K60" s="77">
        <v>263</v>
      </c>
      <c r="L60" s="78">
        <v>1481819.1999999979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254</v>
      </c>
      <c r="D64" s="78">
        <v>890626.39063009294</v>
      </c>
      <c r="E64" s="77">
        <v>63</v>
      </c>
      <c r="F64" s="78">
        <v>222656.59999999998</v>
      </c>
      <c r="G64" s="77">
        <v>63</v>
      </c>
      <c r="H64" s="78">
        <v>222656.59999999998</v>
      </c>
      <c r="I64" s="77">
        <v>64</v>
      </c>
      <c r="J64" s="78">
        <v>222656.60000000009</v>
      </c>
      <c r="K64" s="77">
        <v>64</v>
      </c>
      <c r="L64" s="78">
        <v>222656.59063009312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0</v>
      </c>
      <c r="D82" s="78">
        <v>0</v>
      </c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/>
      <c r="D86" s="78"/>
      <c r="E86" s="77"/>
      <c r="F86" s="78"/>
      <c r="G86" s="77"/>
      <c r="H86" s="78"/>
      <c r="I86" s="77"/>
      <c r="J86" s="78"/>
      <c r="K86" s="77"/>
      <c r="L86" s="78"/>
    </row>
    <row r="87" spans="1:12" x14ac:dyDescent="0.25">
      <c r="A87" s="106">
        <v>0</v>
      </c>
      <c r="B87" s="106" t="s">
        <v>117</v>
      </c>
      <c r="C87" s="80">
        <v>3595</v>
      </c>
      <c r="D87" s="81">
        <v>15635904.963787487</v>
      </c>
      <c r="E87" s="80">
        <v>898</v>
      </c>
      <c r="F87" s="81">
        <v>3908976.2500000005</v>
      </c>
      <c r="G87" s="80">
        <v>941</v>
      </c>
      <c r="H87" s="81">
        <v>3918044.6140000001</v>
      </c>
      <c r="I87" s="80">
        <v>878</v>
      </c>
      <c r="J87" s="81">
        <v>3904442.0500000003</v>
      </c>
      <c r="K87" s="80">
        <v>878</v>
      </c>
      <c r="L87" s="81">
        <v>3904442.0497874855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workbookViewId="0">
      <pane xSplit="2" ySplit="8" topLeftCell="C72" activePane="bottomRight" state="frozen"/>
      <selection pane="topRight" activeCell="C1" sqref="C1"/>
      <selection pane="bottomLeft" activeCell="A9" sqref="A9"/>
      <selection pane="bottomRight" activeCell="K84" sqref="K84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3" width="9.140625" style="192"/>
    <col min="14" max="14" width="12.42578125" style="192" customWidth="1"/>
    <col min="15" max="15" width="9.140625" style="192"/>
    <col min="16" max="16" width="11.85546875" style="192" customWidth="1"/>
    <col min="17" max="16384" width="9.140625" style="79"/>
  </cols>
  <sheetData>
    <row r="1" spans="1:16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  <c r="M1" s="22"/>
      <c r="N1" s="22"/>
      <c r="O1" s="22"/>
      <c r="P1" s="22"/>
    </row>
    <row r="2" spans="1:16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  <c r="M2" s="22"/>
      <c r="N2" s="22"/>
      <c r="O2" s="22"/>
      <c r="P2" s="22"/>
    </row>
    <row r="3" spans="1:16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  <c r="M3" s="22"/>
      <c r="N3" s="22"/>
      <c r="O3" s="22"/>
      <c r="P3" s="22"/>
    </row>
    <row r="4" spans="1:16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  <c r="M4" s="22"/>
      <c r="N4" s="22"/>
      <c r="O4" s="22"/>
      <c r="P4" s="22"/>
    </row>
    <row r="5" spans="1:16" s="27" customFormat="1" ht="33.950000000000003" customHeight="1" x14ac:dyDescent="0.25">
      <c r="A5" s="113" t="s">
        <v>31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89"/>
      <c r="N5" s="189"/>
      <c r="O5" s="189"/>
      <c r="P5" s="189"/>
    </row>
    <row r="6" spans="1:16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131</v>
      </c>
      <c r="M6" s="22"/>
      <c r="N6" s="22"/>
      <c r="O6" s="22"/>
      <c r="P6" s="22"/>
    </row>
    <row r="7" spans="1:16" s="74" customFormat="1" ht="60" customHeight="1" x14ac:dyDescent="0.2">
      <c r="A7" s="120" t="s">
        <v>38</v>
      </c>
      <c r="B7" s="120" t="s">
        <v>39</v>
      </c>
      <c r="C7" s="117" t="s">
        <v>30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191"/>
      <c r="N7" s="191"/>
      <c r="O7" s="191"/>
      <c r="P7" s="191"/>
    </row>
    <row r="8" spans="1:16" s="74" customFormat="1" ht="12" x14ac:dyDescent="0.2">
      <c r="A8" s="120"/>
      <c r="B8" s="120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  <c r="M8" s="191"/>
      <c r="N8" s="191"/>
      <c r="O8" s="191"/>
      <c r="P8" s="191"/>
    </row>
    <row r="9" spans="1:16" x14ac:dyDescent="0.25">
      <c r="A9" s="106">
        <v>1</v>
      </c>
      <c r="B9" s="106" t="s">
        <v>40</v>
      </c>
      <c r="C9" s="77">
        <v>0</v>
      </c>
      <c r="D9" s="78">
        <v>0</v>
      </c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</row>
    <row r="10" spans="1:16" x14ac:dyDescent="0.25">
      <c r="A10" s="106">
        <v>2</v>
      </c>
      <c r="B10" s="106" t="s">
        <v>41</v>
      </c>
      <c r="C10" s="77">
        <v>0</v>
      </c>
      <c r="D10" s="78">
        <v>0</v>
      </c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</row>
    <row r="11" spans="1:16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16" x14ac:dyDescent="0.25">
      <c r="A12" s="106">
        <v>4</v>
      </c>
      <c r="B12" s="106" t="s">
        <v>43</v>
      </c>
      <c r="C12" s="77">
        <v>0</v>
      </c>
      <c r="D12" s="78">
        <v>0</v>
      </c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</row>
    <row r="13" spans="1:16" x14ac:dyDescent="0.25">
      <c r="A13" s="106">
        <v>5</v>
      </c>
      <c r="B13" s="106" t="s">
        <v>44</v>
      </c>
      <c r="C13" s="77">
        <v>0</v>
      </c>
      <c r="D13" s="78">
        <v>0</v>
      </c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</row>
    <row r="14" spans="1:16" x14ac:dyDescent="0.25">
      <c r="A14" s="106">
        <v>6</v>
      </c>
      <c r="B14" s="106" t="s">
        <v>45</v>
      </c>
      <c r="C14" s="77">
        <v>0</v>
      </c>
      <c r="D14" s="78">
        <v>0</v>
      </c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</row>
    <row r="15" spans="1:16" x14ac:dyDescent="0.25">
      <c r="A15" s="106">
        <v>7</v>
      </c>
      <c r="B15" s="106" t="s">
        <v>46</v>
      </c>
      <c r="C15" s="77">
        <v>0</v>
      </c>
      <c r="D15" s="78">
        <v>0</v>
      </c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</row>
    <row r="16" spans="1:16" x14ac:dyDescent="0.25">
      <c r="A16" s="106">
        <v>8</v>
      </c>
      <c r="B16" s="106" t="s">
        <v>47</v>
      </c>
      <c r="C16" s="77">
        <v>0</v>
      </c>
      <c r="D16" s="78">
        <v>0</v>
      </c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</row>
    <row r="17" spans="1:12" x14ac:dyDescent="0.25">
      <c r="A17" s="106">
        <v>9</v>
      </c>
      <c r="B17" s="106" t="s">
        <v>48</v>
      </c>
      <c r="C17" s="77">
        <v>0</v>
      </c>
      <c r="D17" s="78">
        <v>0</v>
      </c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</row>
    <row r="18" spans="1:12" x14ac:dyDescent="0.25">
      <c r="A18" s="106">
        <v>10</v>
      </c>
      <c r="B18" s="106" t="s">
        <v>49</v>
      </c>
      <c r="C18" s="77">
        <v>0</v>
      </c>
      <c r="D18" s="78">
        <v>0</v>
      </c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ht="16.5" customHeight="1" x14ac:dyDescent="0.25">
      <c r="A20" s="106">
        <v>12</v>
      </c>
      <c r="B20" s="106" t="s">
        <v>51</v>
      </c>
      <c r="C20" s="77">
        <v>0</v>
      </c>
      <c r="D20" s="78">
        <v>0</v>
      </c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</row>
    <row r="21" spans="1:12" x14ac:dyDescent="0.25">
      <c r="A21" s="106">
        <v>13</v>
      </c>
      <c r="B21" s="106" t="s">
        <v>52</v>
      </c>
      <c r="C21" s="77">
        <v>0</v>
      </c>
      <c r="D21" s="78">
        <v>0</v>
      </c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</row>
    <row r="22" spans="1:12" x14ac:dyDescent="0.25">
      <c r="A22" s="106">
        <v>14</v>
      </c>
      <c r="B22" s="106" t="s">
        <v>53</v>
      </c>
      <c r="C22" s="77">
        <v>0</v>
      </c>
      <c r="D22" s="78">
        <v>0</v>
      </c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</row>
    <row r="23" spans="1:12" x14ac:dyDescent="0.25">
      <c r="A23" s="106">
        <v>15</v>
      </c>
      <c r="B23" s="106" t="s">
        <v>54</v>
      </c>
      <c r="C23" s="77">
        <v>0</v>
      </c>
      <c r="D23" s="78">
        <v>0</v>
      </c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</row>
    <row r="24" spans="1:12" x14ac:dyDescent="0.25">
      <c r="A24" s="106">
        <v>16</v>
      </c>
      <c r="B24" s="106" t="s">
        <v>55</v>
      </c>
      <c r="C24" s="77">
        <v>0</v>
      </c>
      <c r="D24" s="78">
        <v>0</v>
      </c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0</v>
      </c>
      <c r="D26" s="78">
        <v>0</v>
      </c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</row>
    <row r="27" spans="1:12" x14ac:dyDescent="0.25">
      <c r="A27" s="106">
        <v>19</v>
      </c>
      <c r="B27" s="106" t="s">
        <v>58</v>
      </c>
      <c r="C27" s="77">
        <v>0</v>
      </c>
      <c r="D27" s="78">
        <v>0</v>
      </c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</row>
    <row r="28" spans="1:12" x14ac:dyDescent="0.25">
      <c r="A28" s="106">
        <v>20</v>
      </c>
      <c r="B28" s="106" t="s">
        <v>59</v>
      </c>
      <c r="C28" s="77">
        <v>0</v>
      </c>
      <c r="D28" s="78">
        <v>0</v>
      </c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</row>
    <row r="29" spans="1:12" x14ac:dyDescent="0.25">
      <c r="A29" s="106">
        <v>21</v>
      </c>
      <c r="B29" s="106" t="s">
        <v>60</v>
      </c>
      <c r="C29" s="77">
        <v>0</v>
      </c>
      <c r="D29" s="78">
        <v>0</v>
      </c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</row>
    <row r="30" spans="1:12" x14ac:dyDescent="0.25">
      <c r="A30" s="106">
        <v>22</v>
      </c>
      <c r="B30" s="106" t="s">
        <v>61</v>
      </c>
      <c r="C30" s="77">
        <v>0</v>
      </c>
      <c r="D30" s="78">
        <v>0</v>
      </c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</row>
    <row r="31" spans="1:12" x14ac:dyDescent="0.25">
      <c r="A31" s="106">
        <v>23</v>
      </c>
      <c r="B31" s="106" t="s">
        <v>62</v>
      </c>
      <c r="C31" s="77">
        <v>0</v>
      </c>
      <c r="D31" s="78">
        <v>0</v>
      </c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</row>
    <row r="32" spans="1:12" x14ac:dyDescent="0.25">
      <c r="A32" s="106">
        <v>24</v>
      </c>
      <c r="B32" s="106" t="s">
        <v>63</v>
      </c>
      <c r="C32" s="77">
        <v>0</v>
      </c>
      <c r="D32" s="78">
        <v>0</v>
      </c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</row>
    <row r="33" spans="1:12" x14ac:dyDescent="0.25">
      <c r="A33" s="106">
        <v>25</v>
      </c>
      <c r="B33" s="106" t="s">
        <v>64</v>
      </c>
      <c r="C33" s="77">
        <v>1213</v>
      </c>
      <c r="D33" s="78">
        <v>4324311.1100000003</v>
      </c>
      <c r="E33" s="77">
        <v>303</v>
      </c>
      <c r="F33" s="78">
        <v>1081077.78</v>
      </c>
      <c r="G33" s="77">
        <v>303</v>
      </c>
      <c r="H33" s="78">
        <v>1081077.78</v>
      </c>
      <c r="I33" s="77">
        <v>304</v>
      </c>
      <c r="J33" s="78">
        <v>1081077.78</v>
      </c>
      <c r="K33" s="77">
        <v>303</v>
      </c>
      <c r="L33" s="78">
        <v>1081077.7699999998</v>
      </c>
    </row>
    <row r="34" spans="1:12" x14ac:dyDescent="0.25">
      <c r="A34" s="106">
        <v>26</v>
      </c>
      <c r="B34" s="106" t="s">
        <v>65</v>
      </c>
      <c r="C34" s="77">
        <v>0</v>
      </c>
      <c r="D34" s="78">
        <v>0</v>
      </c>
      <c r="E34" s="77">
        <v>0</v>
      </c>
      <c r="F34" s="78">
        <v>0</v>
      </c>
      <c r="G34" s="77">
        <v>0</v>
      </c>
      <c r="H34" s="78">
        <v>0</v>
      </c>
      <c r="I34" s="77">
        <v>0</v>
      </c>
      <c r="J34" s="78">
        <v>0</v>
      </c>
      <c r="K34" s="77">
        <v>0</v>
      </c>
      <c r="L34" s="78">
        <v>0</v>
      </c>
    </row>
    <row r="35" spans="1:12" x14ac:dyDescent="0.25">
      <c r="A35" s="106">
        <v>27</v>
      </c>
      <c r="B35" s="106" t="s">
        <v>66</v>
      </c>
      <c r="C35" s="77">
        <v>0</v>
      </c>
      <c r="D35" s="78">
        <v>0</v>
      </c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</row>
    <row r="36" spans="1:12" x14ac:dyDescent="0.25">
      <c r="A36" s="106">
        <v>28</v>
      </c>
      <c r="B36" s="106" t="s">
        <v>67</v>
      </c>
      <c r="C36" s="77">
        <v>1306</v>
      </c>
      <c r="D36" s="78">
        <v>6699469.3099999996</v>
      </c>
      <c r="E36" s="77">
        <v>327</v>
      </c>
      <c r="F36" s="78">
        <v>1674867.33</v>
      </c>
      <c r="G36" s="77">
        <v>327</v>
      </c>
      <c r="H36" s="78">
        <v>1674867.33</v>
      </c>
      <c r="I36" s="77">
        <v>327</v>
      </c>
      <c r="J36" s="78">
        <v>1674867.33</v>
      </c>
      <c r="K36" s="77">
        <v>325</v>
      </c>
      <c r="L36" s="78">
        <v>1674867.3199999994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194</v>
      </c>
      <c r="D43" s="78">
        <v>288744.71000000002</v>
      </c>
      <c r="E43" s="77">
        <v>48</v>
      </c>
      <c r="F43" s="78">
        <v>72186.179999999993</v>
      </c>
      <c r="G43" s="77">
        <v>48</v>
      </c>
      <c r="H43" s="78">
        <v>85105.73</v>
      </c>
      <c r="I43" s="77">
        <v>49</v>
      </c>
      <c r="J43" s="78">
        <v>65726.399999999994</v>
      </c>
      <c r="K43" s="77">
        <v>49</v>
      </c>
      <c r="L43" s="78">
        <v>65726.400000000052</v>
      </c>
    </row>
    <row r="44" spans="1:12" x14ac:dyDescent="0.25">
      <c r="A44" s="106">
        <v>36</v>
      </c>
      <c r="B44" s="106" t="s">
        <v>75</v>
      </c>
      <c r="C44" s="77">
        <v>0</v>
      </c>
      <c r="D44" s="78">
        <v>0</v>
      </c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</row>
    <row r="45" spans="1:12" x14ac:dyDescent="0.25">
      <c r="A45" s="106">
        <v>37</v>
      </c>
      <c r="B45" s="106" t="s">
        <v>76</v>
      </c>
      <c r="C45" s="77">
        <v>0</v>
      </c>
      <c r="D45" s="78">
        <v>0</v>
      </c>
      <c r="E45" s="77">
        <v>0</v>
      </c>
      <c r="F45" s="78">
        <v>0</v>
      </c>
      <c r="G45" s="77">
        <v>0</v>
      </c>
      <c r="H45" s="78">
        <v>0</v>
      </c>
      <c r="I45" s="77">
        <v>0</v>
      </c>
      <c r="J45" s="78">
        <v>0</v>
      </c>
      <c r="K45" s="77">
        <v>0</v>
      </c>
      <c r="L45" s="78">
        <v>0</v>
      </c>
    </row>
    <row r="46" spans="1:12" x14ac:dyDescent="0.25">
      <c r="A46" s="106">
        <v>38</v>
      </c>
      <c r="B46" s="106" t="s">
        <v>77</v>
      </c>
      <c r="C46" s="77">
        <v>0</v>
      </c>
      <c r="D46" s="78">
        <v>0</v>
      </c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</row>
    <row r="47" spans="1:12" x14ac:dyDescent="0.25">
      <c r="A47" s="106">
        <v>39</v>
      </c>
      <c r="B47" s="106" t="s">
        <v>78</v>
      </c>
      <c r="C47" s="77">
        <v>0</v>
      </c>
      <c r="D47" s="78">
        <v>0</v>
      </c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</row>
    <row r="48" spans="1:12" x14ac:dyDescent="0.25">
      <c r="A48" s="106">
        <v>40</v>
      </c>
      <c r="B48" s="106" t="s">
        <v>79</v>
      </c>
      <c r="C48" s="77">
        <v>0</v>
      </c>
      <c r="D48" s="78">
        <v>0</v>
      </c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0</v>
      </c>
      <c r="D52" s="78">
        <v>0</v>
      </c>
      <c r="E52" s="77">
        <v>0</v>
      </c>
      <c r="F52" s="78">
        <v>0</v>
      </c>
      <c r="G52" s="77">
        <v>0</v>
      </c>
      <c r="H52" s="78">
        <v>0</v>
      </c>
      <c r="I52" s="77">
        <v>0</v>
      </c>
      <c r="J52" s="78">
        <v>0</v>
      </c>
      <c r="K52" s="77">
        <v>0</v>
      </c>
      <c r="L52" s="78">
        <v>0</v>
      </c>
    </row>
    <row r="53" spans="1:12" x14ac:dyDescent="0.25">
      <c r="A53" s="106">
        <v>45</v>
      </c>
      <c r="B53" s="106" t="s">
        <v>84</v>
      </c>
      <c r="C53" s="77">
        <v>0</v>
      </c>
      <c r="D53" s="78">
        <v>0</v>
      </c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</row>
    <row r="54" spans="1:12" x14ac:dyDescent="0.25">
      <c r="A54" s="106">
        <v>46</v>
      </c>
      <c r="B54" s="106" t="s">
        <v>85</v>
      </c>
      <c r="C54" s="77">
        <v>0</v>
      </c>
      <c r="D54" s="78">
        <v>0</v>
      </c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</row>
    <row r="55" spans="1:12" x14ac:dyDescent="0.25">
      <c r="A55" s="106">
        <v>47</v>
      </c>
      <c r="B55" s="106" t="s">
        <v>86</v>
      </c>
      <c r="C55" s="77">
        <v>0</v>
      </c>
      <c r="D55" s="78">
        <v>0</v>
      </c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1904</v>
      </c>
      <c r="D60" s="78">
        <v>10123749.039999999</v>
      </c>
      <c r="E60" s="77">
        <v>476</v>
      </c>
      <c r="F60" s="78">
        <v>2530937.2599999998</v>
      </c>
      <c r="G60" s="77">
        <v>548</v>
      </c>
      <c r="H60" s="78">
        <v>2530937.2599999998</v>
      </c>
      <c r="I60" s="77">
        <v>440</v>
      </c>
      <c r="J60" s="78">
        <v>2530937.2599999998</v>
      </c>
      <c r="K60" s="77">
        <v>440</v>
      </c>
      <c r="L60" s="78">
        <v>2530937.2599999998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795</v>
      </c>
      <c r="D64" s="78">
        <v>2717870.87</v>
      </c>
      <c r="E64" s="77">
        <v>199</v>
      </c>
      <c r="F64" s="78">
        <v>679467.72</v>
      </c>
      <c r="G64" s="77">
        <v>199</v>
      </c>
      <c r="H64" s="78">
        <v>679467.72</v>
      </c>
      <c r="I64" s="77">
        <v>199</v>
      </c>
      <c r="J64" s="78">
        <v>679467.71</v>
      </c>
      <c r="K64" s="77">
        <v>198</v>
      </c>
      <c r="L64" s="78">
        <v>679467.7200000002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0</v>
      </c>
      <c r="D82" s="78">
        <v>0</v>
      </c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/>
      <c r="D86" s="78"/>
      <c r="E86" s="77"/>
      <c r="F86" s="78"/>
      <c r="G86" s="77"/>
      <c r="H86" s="78"/>
      <c r="I86" s="77"/>
      <c r="J86" s="78"/>
      <c r="K86" s="77"/>
      <c r="L86" s="78"/>
    </row>
    <row r="87" spans="1:12" x14ac:dyDescent="0.25">
      <c r="A87" s="106">
        <v>0</v>
      </c>
      <c r="B87" s="106" t="s">
        <v>117</v>
      </c>
      <c r="C87" s="80">
        <v>5412</v>
      </c>
      <c r="D87" s="81">
        <v>24154145.040000003</v>
      </c>
      <c r="E87" s="80">
        <v>1353</v>
      </c>
      <c r="F87" s="81">
        <v>6038536.2700000005</v>
      </c>
      <c r="G87" s="80">
        <v>1425</v>
      </c>
      <c r="H87" s="81">
        <v>6051455.8199999994</v>
      </c>
      <c r="I87" s="80">
        <v>1319</v>
      </c>
      <c r="J87" s="81">
        <v>6032076.4799999995</v>
      </c>
      <c r="K87" s="80">
        <v>1315</v>
      </c>
      <c r="L87" s="81">
        <v>6032076.4699999988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9"/>
  <sheetViews>
    <sheetView workbookViewId="0">
      <pane xSplit="2" ySplit="5" topLeftCell="C75" activePane="bottomRight" state="frozen"/>
      <selection pane="topRight" activeCell="C1" sqref="C1"/>
      <selection pane="bottomLeft" activeCell="A6" sqref="A6"/>
      <selection pane="bottomRight" activeCell="L87" sqref="L87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6.85546875" style="82" bestFit="1" customWidth="1"/>
    <col min="4" max="4" width="16.85546875" style="83" bestFit="1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3" width="9.140625" style="192"/>
    <col min="14" max="14" width="14.140625" style="192" customWidth="1"/>
    <col min="15" max="16384" width="9.140625" style="79"/>
  </cols>
  <sheetData>
    <row r="1" spans="1:256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  <c r="M1" s="22"/>
      <c r="N1" s="22"/>
    </row>
    <row r="2" spans="1:256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  <c r="M2" s="22"/>
      <c r="N2" s="22"/>
    </row>
    <row r="3" spans="1:256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  <c r="M3" s="22"/>
      <c r="N3" s="22"/>
    </row>
    <row r="4" spans="1:256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  <c r="M4" s="22"/>
      <c r="N4" s="22"/>
    </row>
    <row r="5" spans="1:256" s="27" customFormat="1" ht="33.950000000000003" customHeight="1" x14ac:dyDescent="0.25">
      <c r="A5" s="113" t="s">
        <v>12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24"/>
      <c r="N5" s="24"/>
      <c r="O5" s="25"/>
      <c r="P5" s="25"/>
      <c r="Q5" s="25"/>
      <c r="R5" s="25"/>
      <c r="S5" s="26"/>
    </row>
    <row r="6" spans="1:256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133</v>
      </c>
      <c r="M6" s="22"/>
      <c r="N6" s="22"/>
    </row>
    <row r="7" spans="1:256" x14ac:dyDescent="0.25">
      <c r="A7" s="120" t="s">
        <v>38</v>
      </c>
      <c r="B7" s="120" t="s">
        <v>39</v>
      </c>
      <c r="C7" s="119" t="s">
        <v>0</v>
      </c>
      <c r="D7" s="119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191"/>
      <c r="N7" s="191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x14ac:dyDescent="0.25">
      <c r="A8" s="120"/>
      <c r="B8" s="120"/>
      <c r="C8" s="75" t="s">
        <v>2</v>
      </c>
      <c r="D8" s="76" t="s">
        <v>3</v>
      </c>
      <c r="E8" s="75" t="s">
        <v>2</v>
      </c>
      <c r="F8" s="76" t="s">
        <v>3</v>
      </c>
      <c r="G8" s="75" t="s">
        <v>2</v>
      </c>
      <c r="H8" s="76" t="s">
        <v>3</v>
      </c>
      <c r="I8" s="75" t="s">
        <v>2</v>
      </c>
      <c r="J8" s="76" t="s">
        <v>3</v>
      </c>
      <c r="K8" s="75" t="s">
        <v>2</v>
      </c>
      <c r="L8" s="76" t="s">
        <v>3</v>
      </c>
      <c r="M8" s="191"/>
      <c r="N8" s="191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x14ac:dyDescent="0.25">
      <c r="A9" s="106">
        <v>1</v>
      </c>
      <c r="B9" s="106" t="s">
        <v>40</v>
      </c>
      <c r="C9" s="77">
        <v>144</v>
      </c>
      <c r="D9" s="78">
        <v>112608</v>
      </c>
      <c r="E9" s="77">
        <v>36</v>
      </c>
      <c r="F9" s="78">
        <v>28152</v>
      </c>
      <c r="G9" s="77">
        <v>36</v>
      </c>
      <c r="H9" s="78">
        <v>28152</v>
      </c>
      <c r="I9" s="77">
        <v>36</v>
      </c>
      <c r="J9" s="78">
        <v>28152</v>
      </c>
      <c r="K9" s="77">
        <v>36</v>
      </c>
      <c r="L9" s="78">
        <v>28152</v>
      </c>
    </row>
    <row r="10" spans="1:256" x14ac:dyDescent="0.25">
      <c r="A10" s="106">
        <v>2</v>
      </c>
      <c r="B10" s="106" t="s">
        <v>41</v>
      </c>
      <c r="C10" s="77">
        <v>393</v>
      </c>
      <c r="D10" s="78">
        <v>315907.92</v>
      </c>
      <c r="E10" s="77">
        <v>98</v>
      </c>
      <c r="F10" s="78">
        <v>78976.98</v>
      </c>
      <c r="G10" s="77">
        <v>98</v>
      </c>
      <c r="H10" s="78">
        <v>78976.98</v>
      </c>
      <c r="I10" s="77">
        <v>99</v>
      </c>
      <c r="J10" s="78">
        <v>78976.98</v>
      </c>
      <c r="K10" s="77">
        <v>98</v>
      </c>
      <c r="L10" s="78">
        <v>78976.980000000025</v>
      </c>
    </row>
    <row r="11" spans="1:256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256" x14ac:dyDescent="0.25">
      <c r="A12" s="106">
        <v>4</v>
      </c>
      <c r="B12" s="106" t="s">
        <v>43</v>
      </c>
      <c r="C12" s="77">
        <v>343</v>
      </c>
      <c r="D12" s="78">
        <v>268226</v>
      </c>
      <c r="E12" s="77">
        <v>86</v>
      </c>
      <c r="F12" s="78">
        <v>67056.5</v>
      </c>
      <c r="G12" s="77">
        <v>86</v>
      </c>
      <c r="H12" s="78">
        <v>67056.5</v>
      </c>
      <c r="I12" s="77">
        <v>86</v>
      </c>
      <c r="J12" s="78">
        <v>67056.5</v>
      </c>
      <c r="K12" s="77">
        <v>85</v>
      </c>
      <c r="L12" s="78">
        <v>67056.5</v>
      </c>
    </row>
    <row r="13" spans="1:256" x14ac:dyDescent="0.25">
      <c r="A13" s="106">
        <v>5</v>
      </c>
      <c r="B13" s="106" t="s">
        <v>44</v>
      </c>
      <c r="C13" s="77">
        <v>409</v>
      </c>
      <c r="D13" s="78">
        <v>415509.2</v>
      </c>
      <c r="E13" s="77">
        <v>102</v>
      </c>
      <c r="F13" s="78">
        <v>103877.3</v>
      </c>
      <c r="G13" s="77">
        <v>102</v>
      </c>
      <c r="H13" s="78">
        <v>103877.3</v>
      </c>
      <c r="I13" s="77">
        <v>103</v>
      </c>
      <c r="J13" s="78">
        <v>103877.3</v>
      </c>
      <c r="K13" s="77">
        <v>102</v>
      </c>
      <c r="L13" s="78">
        <v>103877.30000000003</v>
      </c>
    </row>
    <row r="14" spans="1:256" ht="16.5" customHeight="1" x14ac:dyDescent="0.25">
      <c r="A14" s="106">
        <v>6</v>
      </c>
      <c r="B14" s="106" t="s">
        <v>45</v>
      </c>
      <c r="C14" s="77">
        <v>303</v>
      </c>
      <c r="D14" s="78">
        <v>251546.09</v>
      </c>
      <c r="E14" s="77">
        <v>76</v>
      </c>
      <c r="F14" s="78">
        <v>62886.52</v>
      </c>
      <c r="G14" s="77">
        <v>76</v>
      </c>
      <c r="H14" s="78">
        <v>62886.52</v>
      </c>
      <c r="I14" s="77">
        <v>76</v>
      </c>
      <c r="J14" s="78">
        <v>62886.53</v>
      </c>
      <c r="K14" s="77">
        <v>75</v>
      </c>
      <c r="L14" s="78">
        <v>62886.520000000019</v>
      </c>
    </row>
    <row r="15" spans="1:256" x14ac:dyDescent="0.25">
      <c r="A15" s="106">
        <v>7</v>
      </c>
      <c r="B15" s="106" t="s">
        <v>46</v>
      </c>
      <c r="C15" s="77">
        <v>689</v>
      </c>
      <c r="D15" s="78">
        <v>623699.64</v>
      </c>
      <c r="E15" s="77">
        <v>172</v>
      </c>
      <c r="F15" s="78">
        <v>155924.91</v>
      </c>
      <c r="G15" s="77">
        <v>172</v>
      </c>
      <c r="H15" s="78">
        <v>155924.91</v>
      </c>
      <c r="I15" s="77">
        <v>173</v>
      </c>
      <c r="J15" s="78">
        <v>155924.91</v>
      </c>
      <c r="K15" s="77">
        <v>172</v>
      </c>
      <c r="L15" s="78">
        <v>155924.90999999995</v>
      </c>
    </row>
    <row r="16" spans="1:256" x14ac:dyDescent="0.25">
      <c r="A16" s="106">
        <v>8</v>
      </c>
      <c r="B16" s="106" t="s">
        <v>47</v>
      </c>
      <c r="C16" s="77">
        <v>364</v>
      </c>
      <c r="D16" s="78">
        <v>298998.68</v>
      </c>
      <c r="E16" s="77">
        <v>91</v>
      </c>
      <c r="F16" s="78">
        <v>74749.67</v>
      </c>
      <c r="G16" s="77">
        <v>91</v>
      </c>
      <c r="H16" s="78">
        <v>74749.67</v>
      </c>
      <c r="I16" s="77">
        <v>91</v>
      </c>
      <c r="J16" s="78">
        <v>74749.67</v>
      </c>
      <c r="K16" s="77">
        <v>91</v>
      </c>
      <c r="L16" s="78">
        <v>74749.670000000027</v>
      </c>
    </row>
    <row r="17" spans="1:12" x14ac:dyDescent="0.25">
      <c r="A17" s="106">
        <v>9</v>
      </c>
      <c r="B17" s="106" t="s">
        <v>48</v>
      </c>
      <c r="C17" s="77">
        <v>822</v>
      </c>
      <c r="D17" s="78">
        <v>642804</v>
      </c>
      <c r="E17" s="77">
        <v>206</v>
      </c>
      <c r="F17" s="78">
        <v>160701</v>
      </c>
      <c r="G17" s="77">
        <v>206</v>
      </c>
      <c r="H17" s="78">
        <v>160701</v>
      </c>
      <c r="I17" s="77">
        <v>205</v>
      </c>
      <c r="J17" s="78">
        <v>160701</v>
      </c>
      <c r="K17" s="77">
        <v>205</v>
      </c>
      <c r="L17" s="78">
        <v>160701</v>
      </c>
    </row>
    <row r="18" spans="1:12" x14ac:dyDescent="0.25">
      <c r="A18" s="106">
        <v>10</v>
      </c>
      <c r="B18" s="106" t="s">
        <v>49</v>
      </c>
      <c r="C18" s="77">
        <v>747</v>
      </c>
      <c r="D18" s="78">
        <v>666670.41</v>
      </c>
      <c r="E18" s="77">
        <v>187</v>
      </c>
      <c r="F18" s="78">
        <v>166667.6</v>
      </c>
      <c r="G18" s="77">
        <v>187</v>
      </c>
      <c r="H18" s="78">
        <v>166667.6</v>
      </c>
      <c r="I18" s="77">
        <v>187</v>
      </c>
      <c r="J18" s="78">
        <v>166667.60999999999</v>
      </c>
      <c r="K18" s="77">
        <v>186</v>
      </c>
      <c r="L18" s="78">
        <v>166667.60000000009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x14ac:dyDescent="0.25">
      <c r="A20" s="106">
        <v>12</v>
      </c>
      <c r="B20" s="106" t="s">
        <v>51</v>
      </c>
      <c r="C20" s="77">
        <v>215</v>
      </c>
      <c r="D20" s="78">
        <v>171892.08</v>
      </c>
      <c r="E20" s="77">
        <v>54</v>
      </c>
      <c r="F20" s="78">
        <v>42973.02</v>
      </c>
      <c r="G20" s="77">
        <v>54</v>
      </c>
      <c r="H20" s="78">
        <v>42973.02</v>
      </c>
      <c r="I20" s="77">
        <v>54</v>
      </c>
      <c r="J20" s="78">
        <v>42973.02</v>
      </c>
      <c r="K20" s="77">
        <v>53</v>
      </c>
      <c r="L20" s="78">
        <v>42973.020000000011</v>
      </c>
    </row>
    <row r="21" spans="1:12" x14ac:dyDescent="0.25">
      <c r="A21" s="106">
        <v>13</v>
      </c>
      <c r="B21" s="106" t="s">
        <v>52</v>
      </c>
      <c r="C21" s="77">
        <v>793</v>
      </c>
      <c r="D21" s="78">
        <v>716421.88</v>
      </c>
      <c r="E21" s="77">
        <v>198</v>
      </c>
      <c r="F21" s="78">
        <v>179105.47</v>
      </c>
      <c r="G21" s="77">
        <v>198</v>
      </c>
      <c r="H21" s="78">
        <v>179105.47</v>
      </c>
      <c r="I21" s="77">
        <v>199</v>
      </c>
      <c r="J21" s="78">
        <v>179105.47</v>
      </c>
      <c r="K21" s="77">
        <v>198</v>
      </c>
      <c r="L21" s="78">
        <v>179105.47000000006</v>
      </c>
    </row>
    <row r="22" spans="1:12" x14ac:dyDescent="0.25">
      <c r="A22" s="106">
        <v>14</v>
      </c>
      <c r="B22" s="106" t="s">
        <v>53</v>
      </c>
      <c r="C22" s="77">
        <v>302</v>
      </c>
      <c r="D22" s="78">
        <v>247537.6</v>
      </c>
      <c r="E22" s="77">
        <v>76</v>
      </c>
      <c r="F22" s="78">
        <v>61884.4</v>
      </c>
      <c r="G22" s="77">
        <v>76</v>
      </c>
      <c r="H22" s="78">
        <v>61884.4</v>
      </c>
      <c r="I22" s="77">
        <v>75</v>
      </c>
      <c r="J22" s="78">
        <v>61884.4</v>
      </c>
      <c r="K22" s="77">
        <v>75</v>
      </c>
      <c r="L22" s="78">
        <v>61884.400000000016</v>
      </c>
    </row>
    <row r="23" spans="1:12" x14ac:dyDescent="0.25">
      <c r="A23" s="106">
        <v>15</v>
      </c>
      <c r="B23" s="106" t="s">
        <v>54</v>
      </c>
      <c r="C23" s="77">
        <v>360</v>
      </c>
      <c r="D23" s="78">
        <v>338524.09</v>
      </c>
      <c r="E23" s="77">
        <v>90</v>
      </c>
      <c r="F23" s="78">
        <v>84631.02</v>
      </c>
      <c r="G23" s="77">
        <v>90</v>
      </c>
      <c r="H23" s="78">
        <v>84631.02</v>
      </c>
      <c r="I23" s="77">
        <v>90</v>
      </c>
      <c r="J23" s="78">
        <v>84631.03</v>
      </c>
      <c r="K23" s="77">
        <v>90</v>
      </c>
      <c r="L23" s="78">
        <v>84631.01999999999</v>
      </c>
    </row>
    <row r="24" spans="1:12" x14ac:dyDescent="0.25">
      <c r="A24" s="106">
        <v>16</v>
      </c>
      <c r="B24" s="106" t="s">
        <v>55</v>
      </c>
      <c r="C24" s="77">
        <v>299</v>
      </c>
      <c r="D24" s="78">
        <v>264113.88</v>
      </c>
      <c r="E24" s="77">
        <v>75</v>
      </c>
      <c r="F24" s="78">
        <v>66028.47</v>
      </c>
      <c r="G24" s="77">
        <v>75</v>
      </c>
      <c r="H24" s="78">
        <v>66028.47</v>
      </c>
      <c r="I24" s="77">
        <v>75</v>
      </c>
      <c r="J24" s="78">
        <v>66028.47</v>
      </c>
      <c r="K24" s="77">
        <v>74</v>
      </c>
      <c r="L24" s="78">
        <v>66028.47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900</v>
      </c>
      <c r="D26" s="78">
        <v>812327.17999999993</v>
      </c>
      <c r="E26" s="77">
        <v>225</v>
      </c>
      <c r="F26" s="78">
        <v>203081.8</v>
      </c>
      <c r="G26" s="77">
        <v>225</v>
      </c>
      <c r="H26" s="78">
        <v>203081.8</v>
      </c>
      <c r="I26" s="77">
        <v>225</v>
      </c>
      <c r="J26" s="78">
        <v>203081.79</v>
      </c>
      <c r="K26" s="77">
        <v>225</v>
      </c>
      <c r="L26" s="78">
        <v>203081.78999999989</v>
      </c>
    </row>
    <row r="27" spans="1:12" x14ac:dyDescent="0.25">
      <c r="A27" s="106">
        <v>19</v>
      </c>
      <c r="B27" s="106" t="s">
        <v>58</v>
      </c>
      <c r="C27" s="77">
        <v>186</v>
      </c>
      <c r="D27" s="78">
        <v>144367.12000000002</v>
      </c>
      <c r="E27" s="77">
        <v>47</v>
      </c>
      <c r="F27" s="78">
        <v>36091.78</v>
      </c>
      <c r="G27" s="77">
        <v>47</v>
      </c>
      <c r="H27" s="78">
        <v>36091.78</v>
      </c>
      <c r="I27" s="77">
        <v>46</v>
      </c>
      <c r="J27" s="78">
        <v>36091.78</v>
      </c>
      <c r="K27" s="77">
        <v>46</v>
      </c>
      <c r="L27" s="78">
        <v>36091.780000000028</v>
      </c>
    </row>
    <row r="28" spans="1:12" x14ac:dyDescent="0.25">
      <c r="A28" s="106">
        <v>20</v>
      </c>
      <c r="B28" s="106" t="s">
        <v>59</v>
      </c>
      <c r="C28" s="77">
        <v>3277</v>
      </c>
      <c r="D28" s="78">
        <v>3223489.89</v>
      </c>
      <c r="E28" s="77">
        <v>819</v>
      </c>
      <c r="F28" s="78">
        <v>805872.47</v>
      </c>
      <c r="G28" s="77">
        <v>819</v>
      </c>
      <c r="H28" s="78">
        <v>805872.47</v>
      </c>
      <c r="I28" s="77">
        <v>820</v>
      </c>
      <c r="J28" s="78">
        <v>805872.48</v>
      </c>
      <c r="K28" s="77">
        <v>819</v>
      </c>
      <c r="L28" s="78">
        <v>805872.47</v>
      </c>
    </row>
    <row r="29" spans="1:12" x14ac:dyDescent="0.25">
      <c r="A29" s="106">
        <v>21</v>
      </c>
      <c r="B29" s="106" t="s">
        <v>60</v>
      </c>
      <c r="C29" s="77">
        <v>30</v>
      </c>
      <c r="D29" s="78">
        <v>35418.9</v>
      </c>
      <c r="E29" s="77">
        <v>8</v>
      </c>
      <c r="F29" s="78">
        <v>8854.73</v>
      </c>
      <c r="G29" s="77">
        <v>8</v>
      </c>
      <c r="H29" s="78">
        <v>8854.73</v>
      </c>
      <c r="I29" s="77">
        <v>7</v>
      </c>
      <c r="J29" s="78">
        <v>8854.7199999999993</v>
      </c>
      <c r="K29" s="77">
        <v>7</v>
      </c>
      <c r="L29" s="78">
        <v>8854.720000000003</v>
      </c>
    </row>
    <row r="30" spans="1:12" x14ac:dyDescent="0.25">
      <c r="A30" s="106">
        <v>22</v>
      </c>
      <c r="B30" s="106" t="s">
        <v>61</v>
      </c>
      <c r="C30" s="77">
        <v>693</v>
      </c>
      <c r="D30" s="78">
        <v>554283.53</v>
      </c>
      <c r="E30" s="77">
        <v>173</v>
      </c>
      <c r="F30" s="78">
        <v>138570.88</v>
      </c>
      <c r="G30" s="77">
        <v>173</v>
      </c>
      <c r="H30" s="78">
        <v>138570.88</v>
      </c>
      <c r="I30" s="77">
        <v>174</v>
      </c>
      <c r="J30" s="78">
        <v>138570.89000000001</v>
      </c>
      <c r="K30" s="77">
        <v>173</v>
      </c>
      <c r="L30" s="78">
        <v>138570.88</v>
      </c>
    </row>
    <row r="31" spans="1:12" x14ac:dyDescent="0.25">
      <c r="A31" s="106">
        <v>23</v>
      </c>
      <c r="B31" s="106" t="s">
        <v>62</v>
      </c>
      <c r="C31" s="77">
        <v>536</v>
      </c>
      <c r="D31" s="78">
        <v>434299.94</v>
      </c>
      <c r="E31" s="77">
        <v>134</v>
      </c>
      <c r="F31" s="78">
        <v>108574.99</v>
      </c>
      <c r="G31" s="77">
        <v>134</v>
      </c>
      <c r="H31" s="78">
        <v>108574.99</v>
      </c>
      <c r="I31" s="77">
        <v>134</v>
      </c>
      <c r="J31" s="78">
        <v>108574.98</v>
      </c>
      <c r="K31" s="77">
        <v>134</v>
      </c>
      <c r="L31" s="78">
        <v>108574.98000000003</v>
      </c>
    </row>
    <row r="32" spans="1:12" x14ac:dyDescent="0.25">
      <c r="A32" s="106">
        <v>24</v>
      </c>
      <c r="B32" s="106" t="s">
        <v>63</v>
      </c>
      <c r="C32" s="77">
        <v>428</v>
      </c>
      <c r="D32" s="78">
        <v>351837.09</v>
      </c>
      <c r="E32" s="77">
        <v>107</v>
      </c>
      <c r="F32" s="78">
        <v>87959.27</v>
      </c>
      <c r="G32" s="77">
        <v>107</v>
      </c>
      <c r="H32" s="78">
        <v>87959.27</v>
      </c>
      <c r="I32" s="77">
        <v>107</v>
      </c>
      <c r="J32" s="78">
        <v>87959.28</v>
      </c>
      <c r="K32" s="77">
        <v>107</v>
      </c>
      <c r="L32" s="78">
        <v>87959.26999999999</v>
      </c>
    </row>
    <row r="33" spans="1:12" x14ac:dyDescent="0.25">
      <c r="A33" s="106">
        <v>25</v>
      </c>
      <c r="B33" s="106" t="s">
        <v>64</v>
      </c>
      <c r="C33" s="77">
        <v>3795</v>
      </c>
      <c r="D33" s="78">
        <v>3604969.2</v>
      </c>
      <c r="E33" s="77">
        <v>949</v>
      </c>
      <c r="F33" s="78">
        <v>901242.3</v>
      </c>
      <c r="G33" s="77">
        <v>949</v>
      </c>
      <c r="H33" s="78">
        <v>901242.3</v>
      </c>
      <c r="I33" s="77">
        <v>949</v>
      </c>
      <c r="J33" s="78">
        <v>901242.3</v>
      </c>
      <c r="K33" s="77">
        <v>948</v>
      </c>
      <c r="L33" s="78">
        <v>901242.30000000028</v>
      </c>
    </row>
    <row r="34" spans="1:12" x14ac:dyDescent="0.25">
      <c r="A34" s="106">
        <v>26</v>
      </c>
      <c r="B34" s="106" t="s">
        <v>65</v>
      </c>
      <c r="C34" s="77">
        <v>220</v>
      </c>
      <c r="D34" s="78">
        <v>172040</v>
      </c>
      <c r="E34" s="77">
        <v>55</v>
      </c>
      <c r="F34" s="78">
        <v>43010</v>
      </c>
      <c r="G34" s="77">
        <v>55</v>
      </c>
      <c r="H34" s="78">
        <v>43010</v>
      </c>
      <c r="I34" s="77">
        <v>55</v>
      </c>
      <c r="J34" s="78">
        <v>43010</v>
      </c>
      <c r="K34" s="77">
        <v>55</v>
      </c>
      <c r="L34" s="78">
        <v>43010</v>
      </c>
    </row>
    <row r="35" spans="1:12" x14ac:dyDescent="0.25">
      <c r="A35" s="106">
        <v>27</v>
      </c>
      <c r="B35" s="106" t="s">
        <v>66</v>
      </c>
      <c r="C35" s="77">
        <v>180</v>
      </c>
      <c r="D35" s="78">
        <v>140760</v>
      </c>
      <c r="E35" s="77">
        <v>45</v>
      </c>
      <c r="F35" s="78">
        <v>35190</v>
      </c>
      <c r="G35" s="77">
        <v>82</v>
      </c>
      <c r="H35" s="78">
        <v>72572</v>
      </c>
      <c r="I35" s="77">
        <v>27</v>
      </c>
      <c r="J35" s="78">
        <v>16499</v>
      </c>
      <c r="K35" s="77">
        <v>26</v>
      </c>
      <c r="L35" s="78">
        <v>16499</v>
      </c>
    </row>
    <row r="36" spans="1:12" x14ac:dyDescent="0.25">
      <c r="A36" s="106">
        <v>28</v>
      </c>
      <c r="B36" s="106" t="s">
        <v>67</v>
      </c>
      <c r="C36" s="77">
        <v>6821</v>
      </c>
      <c r="D36" s="78">
        <v>9381574.9399999995</v>
      </c>
      <c r="E36" s="77">
        <v>1705</v>
      </c>
      <c r="F36" s="78">
        <v>2345393.7400000002</v>
      </c>
      <c r="G36" s="77">
        <v>1705</v>
      </c>
      <c r="H36" s="78">
        <v>2345393.7400000002</v>
      </c>
      <c r="I36" s="77">
        <v>1706</v>
      </c>
      <c r="J36" s="78">
        <v>2345393.73</v>
      </c>
      <c r="K36" s="77">
        <v>1705</v>
      </c>
      <c r="L36" s="78">
        <v>2345393.7299999991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0</v>
      </c>
      <c r="D43" s="78">
        <v>0</v>
      </c>
      <c r="E43" s="77">
        <v>0</v>
      </c>
      <c r="F43" s="78">
        <v>0</v>
      </c>
      <c r="G43" s="77">
        <v>0</v>
      </c>
      <c r="H43" s="78">
        <v>0</v>
      </c>
      <c r="I43" s="77">
        <v>0</v>
      </c>
      <c r="J43" s="78">
        <v>0</v>
      </c>
      <c r="K43" s="77">
        <v>0</v>
      </c>
      <c r="L43" s="78">
        <v>0</v>
      </c>
    </row>
    <row r="44" spans="1:12" x14ac:dyDescent="0.25">
      <c r="A44" s="106">
        <v>36</v>
      </c>
      <c r="B44" s="106" t="s">
        <v>75</v>
      </c>
      <c r="C44" s="77">
        <v>27</v>
      </c>
      <c r="D44" s="78">
        <v>21114</v>
      </c>
      <c r="E44" s="77">
        <v>7</v>
      </c>
      <c r="F44" s="78">
        <v>5278.5</v>
      </c>
      <c r="G44" s="77">
        <v>10</v>
      </c>
      <c r="H44" s="78">
        <v>9335.5</v>
      </c>
      <c r="I44" s="77">
        <v>5</v>
      </c>
      <c r="J44" s="78">
        <v>3250</v>
      </c>
      <c r="K44" s="77">
        <v>5</v>
      </c>
      <c r="L44" s="78">
        <v>3250</v>
      </c>
    </row>
    <row r="45" spans="1:12" x14ac:dyDescent="0.25">
      <c r="A45" s="106">
        <v>37</v>
      </c>
      <c r="B45" s="106" t="s">
        <v>76</v>
      </c>
      <c r="C45" s="77">
        <v>2103</v>
      </c>
      <c r="D45" s="78">
        <v>2806064.4300000006</v>
      </c>
      <c r="E45" s="77">
        <v>526</v>
      </c>
      <c r="F45" s="78">
        <v>701516.11</v>
      </c>
      <c r="G45" s="77">
        <v>526</v>
      </c>
      <c r="H45" s="78">
        <v>701516.11</v>
      </c>
      <c r="I45" s="77">
        <v>526</v>
      </c>
      <c r="J45" s="78">
        <v>701516.11</v>
      </c>
      <c r="K45" s="77">
        <v>525</v>
      </c>
      <c r="L45" s="78">
        <v>701516.10000000091</v>
      </c>
    </row>
    <row r="46" spans="1:12" x14ac:dyDescent="0.25">
      <c r="A46" s="106">
        <v>38</v>
      </c>
      <c r="B46" s="106" t="s">
        <v>77</v>
      </c>
      <c r="C46" s="77">
        <v>50</v>
      </c>
      <c r="D46" s="78">
        <v>39100</v>
      </c>
      <c r="E46" s="77">
        <v>13</v>
      </c>
      <c r="F46" s="78">
        <v>9775</v>
      </c>
      <c r="G46" s="77">
        <v>13</v>
      </c>
      <c r="H46" s="78">
        <v>10577</v>
      </c>
      <c r="I46" s="77">
        <v>12</v>
      </c>
      <c r="J46" s="78">
        <v>9374</v>
      </c>
      <c r="K46" s="77">
        <v>12</v>
      </c>
      <c r="L46" s="78">
        <v>9374</v>
      </c>
    </row>
    <row r="47" spans="1:12" x14ac:dyDescent="0.25">
      <c r="A47" s="106">
        <v>39</v>
      </c>
      <c r="B47" s="106" t="s">
        <v>78</v>
      </c>
      <c r="C47" s="77">
        <v>5569</v>
      </c>
      <c r="D47" s="78">
        <v>4477968.18</v>
      </c>
      <c r="E47" s="77">
        <v>1392</v>
      </c>
      <c r="F47" s="78">
        <v>1119492.05</v>
      </c>
      <c r="G47" s="77">
        <v>1392</v>
      </c>
      <c r="H47" s="78">
        <v>1119492.05</v>
      </c>
      <c r="I47" s="77">
        <v>1393</v>
      </c>
      <c r="J47" s="78">
        <v>1119492.04</v>
      </c>
      <c r="K47" s="77">
        <v>1392</v>
      </c>
      <c r="L47" s="78">
        <v>1119492.04</v>
      </c>
    </row>
    <row r="48" spans="1:12" x14ac:dyDescent="0.25">
      <c r="A48" s="106">
        <v>40</v>
      </c>
      <c r="B48" s="106" t="s">
        <v>79</v>
      </c>
      <c r="C48" s="77">
        <v>7817</v>
      </c>
      <c r="D48" s="78">
        <v>6456114.4299999997</v>
      </c>
      <c r="E48" s="77">
        <v>1954</v>
      </c>
      <c r="F48" s="78">
        <v>1614028.61</v>
      </c>
      <c r="G48" s="77">
        <v>1954</v>
      </c>
      <c r="H48" s="78">
        <v>1614028.61</v>
      </c>
      <c r="I48" s="77">
        <v>1955</v>
      </c>
      <c r="J48" s="78">
        <v>1614028.61</v>
      </c>
      <c r="K48" s="77">
        <v>1954</v>
      </c>
      <c r="L48" s="78">
        <v>1614028.5999999989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0</v>
      </c>
      <c r="D52" s="78">
        <v>0</v>
      </c>
      <c r="E52" s="77">
        <v>0</v>
      </c>
      <c r="F52" s="78">
        <v>0</v>
      </c>
      <c r="G52" s="77">
        <v>0</v>
      </c>
      <c r="H52" s="78">
        <v>0</v>
      </c>
      <c r="I52" s="77">
        <v>0</v>
      </c>
      <c r="J52" s="78">
        <v>0</v>
      </c>
      <c r="K52" s="77">
        <v>0</v>
      </c>
      <c r="L52" s="78">
        <v>0</v>
      </c>
    </row>
    <row r="53" spans="1:12" x14ac:dyDescent="0.25">
      <c r="A53" s="106">
        <v>45</v>
      </c>
      <c r="B53" s="106" t="s">
        <v>84</v>
      </c>
      <c r="C53" s="77">
        <v>945</v>
      </c>
      <c r="D53" s="78">
        <v>801973.54</v>
      </c>
      <c r="E53" s="77">
        <v>236</v>
      </c>
      <c r="F53" s="78">
        <v>200493.39</v>
      </c>
      <c r="G53" s="77">
        <v>237</v>
      </c>
      <c r="H53" s="78">
        <v>210274.61000000002</v>
      </c>
      <c r="I53" s="77">
        <v>236</v>
      </c>
      <c r="J53" s="78">
        <v>195602.77</v>
      </c>
      <c r="K53" s="77">
        <v>236</v>
      </c>
      <c r="L53" s="78">
        <v>195602.77000000005</v>
      </c>
    </row>
    <row r="54" spans="1:12" x14ac:dyDescent="0.25">
      <c r="A54" s="106">
        <v>46</v>
      </c>
      <c r="B54" s="106" t="s">
        <v>85</v>
      </c>
      <c r="C54" s="77">
        <v>541</v>
      </c>
      <c r="D54" s="78">
        <v>418857.99</v>
      </c>
      <c r="E54" s="77">
        <v>135</v>
      </c>
      <c r="F54" s="78">
        <v>104714.5</v>
      </c>
      <c r="G54" s="77">
        <v>135</v>
      </c>
      <c r="H54" s="78">
        <v>104714.5</v>
      </c>
      <c r="I54" s="77">
        <v>136</v>
      </c>
      <c r="J54" s="78">
        <v>104714.5</v>
      </c>
      <c r="K54" s="77">
        <v>135</v>
      </c>
      <c r="L54" s="78">
        <v>104714.48999999999</v>
      </c>
    </row>
    <row r="55" spans="1:12" x14ac:dyDescent="0.25">
      <c r="A55" s="106">
        <v>47</v>
      </c>
      <c r="B55" s="106" t="s">
        <v>86</v>
      </c>
      <c r="C55" s="77">
        <v>269</v>
      </c>
      <c r="D55" s="78">
        <v>210358</v>
      </c>
      <c r="E55" s="77">
        <v>67</v>
      </c>
      <c r="F55" s="78">
        <v>52589.5</v>
      </c>
      <c r="G55" s="77">
        <v>67</v>
      </c>
      <c r="H55" s="78">
        <v>52589.5</v>
      </c>
      <c r="I55" s="77">
        <v>68</v>
      </c>
      <c r="J55" s="78">
        <v>52589.5</v>
      </c>
      <c r="K55" s="77">
        <v>67</v>
      </c>
      <c r="L55" s="78">
        <v>52589.5</v>
      </c>
    </row>
    <row r="56" spans="1:12" x14ac:dyDescent="0.25">
      <c r="A56" s="106">
        <v>48</v>
      </c>
      <c r="B56" s="106" t="s">
        <v>87</v>
      </c>
      <c r="C56" s="77">
        <v>330</v>
      </c>
      <c r="D56" s="78">
        <v>258060</v>
      </c>
      <c r="E56" s="77">
        <v>83</v>
      </c>
      <c r="F56" s="78">
        <v>64515</v>
      </c>
      <c r="G56" s="77">
        <v>107</v>
      </c>
      <c r="H56" s="78">
        <v>89609</v>
      </c>
      <c r="I56" s="77">
        <v>70</v>
      </c>
      <c r="J56" s="78">
        <v>51968</v>
      </c>
      <c r="K56" s="77">
        <v>70</v>
      </c>
      <c r="L56" s="78">
        <v>51968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100</v>
      </c>
      <c r="D82" s="78">
        <v>216011</v>
      </c>
      <c r="E82" s="77">
        <v>25</v>
      </c>
      <c r="F82" s="78">
        <v>54002.75</v>
      </c>
      <c r="G82" s="77">
        <v>25</v>
      </c>
      <c r="H82" s="78">
        <v>54002.75</v>
      </c>
      <c r="I82" s="77">
        <v>25</v>
      </c>
      <c r="J82" s="78">
        <v>54002.75</v>
      </c>
      <c r="K82" s="77">
        <v>25</v>
      </c>
      <c r="L82" s="78">
        <v>54002.75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/>
      <c r="D86" s="78"/>
      <c r="E86" s="77">
        <v>0</v>
      </c>
      <c r="F86" s="78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</row>
    <row r="87" spans="1:12" x14ac:dyDescent="0.25">
      <c r="A87" s="106">
        <v>0</v>
      </c>
      <c r="B87" s="106" t="s">
        <v>117</v>
      </c>
      <c r="C87" s="80">
        <v>41000</v>
      </c>
      <c r="D87" s="81">
        <v>39895448.829999998</v>
      </c>
      <c r="E87" s="80">
        <v>10252</v>
      </c>
      <c r="F87" s="81">
        <v>9973862.2300000004</v>
      </c>
      <c r="G87" s="80">
        <v>10317</v>
      </c>
      <c r="H87" s="81">
        <v>10050978.449999999</v>
      </c>
      <c r="I87" s="80">
        <v>10225</v>
      </c>
      <c r="J87" s="81">
        <v>9935304.1199999992</v>
      </c>
      <c r="K87" s="80">
        <v>10206</v>
      </c>
      <c r="L87" s="81">
        <v>9935304.0299999993</v>
      </c>
    </row>
    <row r="89" spans="1:12" x14ac:dyDescent="0.25">
      <c r="C89" s="83"/>
    </row>
  </sheetData>
  <mergeCells count="8">
    <mergeCell ref="A5:L5"/>
    <mergeCell ref="I7:J7"/>
    <mergeCell ref="K7:L7"/>
    <mergeCell ref="A7:A8"/>
    <mergeCell ref="B7:B8"/>
    <mergeCell ref="C7:D7"/>
    <mergeCell ref="E7:F7"/>
    <mergeCell ref="G7:H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89"/>
  <sheetViews>
    <sheetView workbookViewId="0">
      <pane xSplit="4" ySplit="8" topLeftCell="E78" activePane="bottomRight" state="frozen"/>
      <selection pane="topRight" activeCell="E1" sqref="E1"/>
      <selection pane="bottomLeft" activeCell="A9" sqref="A9"/>
      <selection pane="bottomRight" activeCell="E13" sqref="E13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6.85546875" style="82" bestFit="1" customWidth="1"/>
    <col min="4" max="4" width="16.85546875" style="83" bestFit="1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6384" width="9.140625" style="79"/>
  </cols>
  <sheetData>
    <row r="1" spans="1:252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252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252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252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252" s="27" customFormat="1" ht="33.950000000000003" customHeight="1" x14ac:dyDescent="0.25">
      <c r="A5" s="113" t="s">
        <v>13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25"/>
      <c r="N5" s="25"/>
      <c r="O5" s="26"/>
    </row>
    <row r="6" spans="1:252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134</v>
      </c>
    </row>
    <row r="7" spans="1:252" x14ac:dyDescent="0.25">
      <c r="A7" s="120" t="s">
        <v>38</v>
      </c>
      <c r="B7" s="120" t="s">
        <v>39</v>
      </c>
      <c r="C7" s="119" t="s">
        <v>0</v>
      </c>
      <c r="D7" s="119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</row>
    <row r="8" spans="1:252" x14ac:dyDescent="0.25">
      <c r="A8" s="120"/>
      <c r="B8" s="120"/>
      <c r="C8" s="75" t="s">
        <v>2</v>
      </c>
      <c r="D8" s="76" t="s">
        <v>3</v>
      </c>
      <c r="E8" s="75" t="s">
        <v>2</v>
      </c>
      <c r="F8" s="76" t="s">
        <v>3</v>
      </c>
      <c r="G8" s="75" t="s">
        <v>2</v>
      </c>
      <c r="H8" s="76" t="s">
        <v>3</v>
      </c>
      <c r="I8" s="75" t="s">
        <v>2</v>
      </c>
      <c r="J8" s="76" t="s">
        <v>3</v>
      </c>
      <c r="K8" s="75" t="s">
        <v>2</v>
      </c>
      <c r="L8" s="76" t="s">
        <v>3</v>
      </c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</row>
    <row r="9" spans="1:252" x14ac:dyDescent="0.25">
      <c r="A9" s="106">
        <v>1</v>
      </c>
      <c r="B9" s="106" t="s">
        <v>40</v>
      </c>
      <c r="C9" s="77">
        <v>8</v>
      </c>
      <c r="D9" s="78">
        <v>6624</v>
      </c>
      <c r="E9" s="77">
        <v>2</v>
      </c>
      <c r="F9" s="78">
        <v>1656</v>
      </c>
      <c r="G9" s="77">
        <v>2</v>
      </c>
      <c r="H9" s="78">
        <v>1656</v>
      </c>
      <c r="I9" s="77">
        <v>2</v>
      </c>
      <c r="J9" s="78">
        <v>1656</v>
      </c>
      <c r="K9" s="77">
        <v>2</v>
      </c>
      <c r="L9" s="78">
        <v>1656</v>
      </c>
    </row>
    <row r="10" spans="1:252" x14ac:dyDescent="0.25">
      <c r="A10" s="106">
        <v>2</v>
      </c>
      <c r="B10" s="106" t="s">
        <v>41</v>
      </c>
      <c r="C10" s="77">
        <v>16</v>
      </c>
      <c r="D10" s="78">
        <v>12215.99</v>
      </c>
      <c r="E10" s="77">
        <v>4</v>
      </c>
      <c r="F10" s="78">
        <v>3054</v>
      </c>
      <c r="G10" s="77">
        <v>4</v>
      </c>
      <c r="H10" s="78">
        <v>3054</v>
      </c>
      <c r="I10" s="77">
        <v>4</v>
      </c>
      <c r="J10" s="78">
        <v>3054</v>
      </c>
      <c r="K10" s="77">
        <v>4</v>
      </c>
      <c r="L10" s="78">
        <v>3053.99</v>
      </c>
    </row>
    <row r="11" spans="1:252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252" x14ac:dyDescent="0.25">
      <c r="A12" s="106">
        <v>4</v>
      </c>
      <c r="B12" s="106" t="s">
        <v>43</v>
      </c>
      <c r="C12" s="77">
        <v>172</v>
      </c>
      <c r="D12" s="78">
        <v>134113</v>
      </c>
      <c r="E12" s="77">
        <v>43</v>
      </c>
      <c r="F12" s="78">
        <v>33528.25</v>
      </c>
      <c r="G12" s="77">
        <v>43</v>
      </c>
      <c r="H12" s="78">
        <v>33528.25</v>
      </c>
      <c r="I12" s="77">
        <v>43</v>
      </c>
      <c r="J12" s="78">
        <v>33528.25</v>
      </c>
      <c r="K12" s="77">
        <v>43</v>
      </c>
      <c r="L12" s="78">
        <v>33528.25</v>
      </c>
    </row>
    <row r="13" spans="1:252" x14ac:dyDescent="0.25">
      <c r="A13" s="106">
        <v>5</v>
      </c>
      <c r="B13" s="106" t="s">
        <v>44</v>
      </c>
      <c r="C13" s="77">
        <v>205</v>
      </c>
      <c r="D13" s="78">
        <v>207754.6</v>
      </c>
      <c r="E13" s="77">
        <v>51</v>
      </c>
      <c r="F13" s="78">
        <v>51938.65</v>
      </c>
      <c r="G13" s="77">
        <v>51</v>
      </c>
      <c r="H13" s="78">
        <v>51938.65</v>
      </c>
      <c r="I13" s="77">
        <v>52</v>
      </c>
      <c r="J13" s="78">
        <v>51938.65</v>
      </c>
      <c r="K13" s="77">
        <v>51</v>
      </c>
      <c r="L13" s="78">
        <v>51938.650000000016</v>
      </c>
    </row>
    <row r="14" spans="1:252" ht="16.5" customHeight="1" x14ac:dyDescent="0.25">
      <c r="A14" s="106">
        <v>6</v>
      </c>
      <c r="B14" s="106" t="s">
        <v>45</v>
      </c>
      <c r="C14" s="77">
        <v>152</v>
      </c>
      <c r="D14" s="78">
        <v>125773.05</v>
      </c>
      <c r="E14" s="77">
        <v>38</v>
      </c>
      <c r="F14" s="78">
        <v>31443.26</v>
      </c>
      <c r="G14" s="77">
        <v>38</v>
      </c>
      <c r="H14" s="78">
        <v>31443.26</v>
      </c>
      <c r="I14" s="77">
        <v>38</v>
      </c>
      <c r="J14" s="78">
        <v>31443.27</v>
      </c>
      <c r="K14" s="77">
        <v>38</v>
      </c>
      <c r="L14" s="78">
        <v>31443.260000000013</v>
      </c>
    </row>
    <row r="15" spans="1:252" x14ac:dyDescent="0.25">
      <c r="A15" s="106">
        <v>7</v>
      </c>
      <c r="B15" s="106" t="s">
        <v>46</v>
      </c>
      <c r="C15" s="77">
        <v>209</v>
      </c>
      <c r="D15" s="78">
        <v>190452.86</v>
      </c>
      <c r="E15" s="77">
        <v>52</v>
      </c>
      <c r="F15" s="78">
        <v>47613.21</v>
      </c>
      <c r="G15" s="77">
        <v>53</v>
      </c>
      <c r="H15" s="78">
        <v>47613.21</v>
      </c>
      <c r="I15" s="77">
        <v>53</v>
      </c>
      <c r="J15" s="78">
        <v>47613.21</v>
      </c>
      <c r="K15" s="77">
        <v>51</v>
      </c>
      <c r="L15" s="78">
        <v>47613.23</v>
      </c>
    </row>
    <row r="16" spans="1:252" x14ac:dyDescent="0.25">
      <c r="A16" s="106">
        <v>8</v>
      </c>
      <c r="B16" s="106" t="s">
        <v>47</v>
      </c>
      <c r="C16" s="77">
        <v>182</v>
      </c>
      <c r="D16" s="78">
        <v>149499.34</v>
      </c>
      <c r="E16" s="77">
        <v>46</v>
      </c>
      <c r="F16" s="78">
        <v>37374.839999999997</v>
      </c>
      <c r="G16" s="77">
        <v>46</v>
      </c>
      <c r="H16" s="78">
        <v>37374.839999999997</v>
      </c>
      <c r="I16" s="77">
        <v>46</v>
      </c>
      <c r="J16" s="78">
        <v>37374.839999999997</v>
      </c>
      <c r="K16" s="77">
        <v>44</v>
      </c>
      <c r="L16" s="78">
        <v>37374.820000000007</v>
      </c>
    </row>
    <row r="17" spans="1:12" x14ac:dyDescent="0.25">
      <c r="A17" s="106">
        <v>9</v>
      </c>
      <c r="B17" s="106" t="s">
        <v>48</v>
      </c>
      <c r="C17" s="77">
        <v>710</v>
      </c>
      <c r="D17" s="78">
        <v>547447.73</v>
      </c>
      <c r="E17" s="77">
        <v>178</v>
      </c>
      <c r="F17" s="78">
        <v>136861.93</v>
      </c>
      <c r="G17" s="77">
        <v>175</v>
      </c>
      <c r="H17" s="78">
        <v>136861.93</v>
      </c>
      <c r="I17" s="77">
        <v>177</v>
      </c>
      <c r="J17" s="78">
        <v>136861.93</v>
      </c>
      <c r="K17" s="77">
        <v>180</v>
      </c>
      <c r="L17" s="78">
        <v>136861.94</v>
      </c>
    </row>
    <row r="18" spans="1:12" x14ac:dyDescent="0.25">
      <c r="A18" s="106">
        <v>10</v>
      </c>
      <c r="B18" s="106" t="s">
        <v>49</v>
      </c>
      <c r="C18" s="77">
        <v>22</v>
      </c>
      <c r="D18" s="78">
        <v>20109.64</v>
      </c>
      <c r="E18" s="77">
        <v>6</v>
      </c>
      <c r="F18" s="78">
        <v>5027.41</v>
      </c>
      <c r="G18" s="77">
        <v>6</v>
      </c>
      <c r="H18" s="78">
        <v>5027.41</v>
      </c>
      <c r="I18" s="77">
        <v>6</v>
      </c>
      <c r="J18" s="78">
        <v>5027.41</v>
      </c>
      <c r="K18" s="77">
        <v>4</v>
      </c>
      <c r="L18" s="78">
        <v>5027.41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x14ac:dyDescent="0.25">
      <c r="A20" s="106">
        <v>12</v>
      </c>
      <c r="B20" s="106" t="s">
        <v>51</v>
      </c>
      <c r="C20" s="77">
        <v>89</v>
      </c>
      <c r="D20" s="78">
        <v>71433.17</v>
      </c>
      <c r="E20" s="77">
        <v>22</v>
      </c>
      <c r="F20" s="78">
        <v>17858.29</v>
      </c>
      <c r="G20" s="77">
        <v>22</v>
      </c>
      <c r="H20" s="78">
        <v>17858.29</v>
      </c>
      <c r="I20" s="77">
        <v>22</v>
      </c>
      <c r="J20" s="78">
        <v>17858.29</v>
      </c>
      <c r="K20" s="77">
        <v>23</v>
      </c>
      <c r="L20" s="78">
        <v>17858.299999999996</v>
      </c>
    </row>
    <row r="21" spans="1:12" x14ac:dyDescent="0.25">
      <c r="A21" s="106">
        <v>13</v>
      </c>
      <c r="B21" s="106" t="s">
        <v>52</v>
      </c>
      <c r="C21" s="77">
        <v>32</v>
      </c>
      <c r="D21" s="78">
        <v>29425.279999999999</v>
      </c>
      <c r="E21" s="77">
        <v>8</v>
      </c>
      <c r="F21" s="78">
        <v>7356.32</v>
      </c>
      <c r="G21" s="77">
        <v>8</v>
      </c>
      <c r="H21" s="78">
        <v>7356.32</v>
      </c>
      <c r="I21" s="77">
        <v>8</v>
      </c>
      <c r="J21" s="78">
        <v>7356.32</v>
      </c>
      <c r="K21" s="77">
        <v>8</v>
      </c>
      <c r="L21" s="78">
        <v>7356.32</v>
      </c>
    </row>
    <row r="22" spans="1:12" x14ac:dyDescent="0.25">
      <c r="A22" s="106">
        <v>14</v>
      </c>
      <c r="B22" s="106" t="s">
        <v>53</v>
      </c>
      <c r="C22" s="77">
        <v>151</v>
      </c>
      <c r="D22" s="78">
        <v>123768.8</v>
      </c>
      <c r="E22" s="77">
        <v>38</v>
      </c>
      <c r="F22" s="78">
        <v>30942.2</v>
      </c>
      <c r="G22" s="77">
        <v>38</v>
      </c>
      <c r="H22" s="78">
        <v>30942.2</v>
      </c>
      <c r="I22" s="77">
        <v>38</v>
      </c>
      <c r="J22" s="78">
        <v>30942.2</v>
      </c>
      <c r="K22" s="77">
        <v>37</v>
      </c>
      <c r="L22" s="78">
        <v>30942.200000000008</v>
      </c>
    </row>
    <row r="23" spans="1:12" x14ac:dyDescent="0.25">
      <c r="A23" s="106">
        <v>15</v>
      </c>
      <c r="B23" s="106" t="s">
        <v>54</v>
      </c>
      <c r="C23" s="77">
        <v>324</v>
      </c>
      <c r="D23" s="78">
        <v>303419.05</v>
      </c>
      <c r="E23" s="77">
        <v>81</v>
      </c>
      <c r="F23" s="78">
        <v>75854.759999999995</v>
      </c>
      <c r="G23" s="77">
        <v>81</v>
      </c>
      <c r="H23" s="78">
        <v>75854.759999999995</v>
      </c>
      <c r="I23" s="77">
        <v>81</v>
      </c>
      <c r="J23" s="78">
        <v>75854.77</v>
      </c>
      <c r="K23" s="77">
        <v>81</v>
      </c>
      <c r="L23" s="78">
        <v>75854.759999999966</v>
      </c>
    </row>
    <row r="24" spans="1:12" x14ac:dyDescent="0.25">
      <c r="A24" s="106">
        <v>16</v>
      </c>
      <c r="B24" s="106" t="s">
        <v>55</v>
      </c>
      <c r="C24" s="77">
        <v>17</v>
      </c>
      <c r="D24" s="78">
        <v>14937.68</v>
      </c>
      <c r="E24" s="77">
        <v>4</v>
      </c>
      <c r="F24" s="78">
        <v>3734.42</v>
      </c>
      <c r="G24" s="77">
        <v>4</v>
      </c>
      <c r="H24" s="78">
        <v>3734.42</v>
      </c>
      <c r="I24" s="77">
        <v>4</v>
      </c>
      <c r="J24" s="78">
        <v>3734.42</v>
      </c>
      <c r="K24" s="77">
        <v>5</v>
      </c>
      <c r="L24" s="78">
        <v>3734.42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79</v>
      </c>
      <c r="D26" s="78">
        <v>70071.5</v>
      </c>
      <c r="E26" s="77">
        <v>20</v>
      </c>
      <c r="F26" s="78">
        <v>17517.87</v>
      </c>
      <c r="G26" s="77">
        <v>19</v>
      </c>
      <c r="H26" s="78">
        <v>17517.87</v>
      </c>
      <c r="I26" s="77">
        <v>20</v>
      </c>
      <c r="J26" s="78">
        <v>17517.87</v>
      </c>
      <c r="K26" s="77">
        <v>20</v>
      </c>
      <c r="L26" s="78">
        <v>17517.89000000001</v>
      </c>
    </row>
    <row r="27" spans="1:12" x14ac:dyDescent="0.25">
      <c r="A27" s="106">
        <v>19</v>
      </c>
      <c r="B27" s="106" t="s">
        <v>58</v>
      </c>
      <c r="C27" s="77">
        <v>93</v>
      </c>
      <c r="D27" s="78">
        <v>72183.56</v>
      </c>
      <c r="E27" s="77">
        <v>24</v>
      </c>
      <c r="F27" s="78">
        <v>18045.89</v>
      </c>
      <c r="G27" s="77">
        <v>24</v>
      </c>
      <c r="H27" s="78">
        <v>18045.89</v>
      </c>
      <c r="I27" s="77">
        <v>23</v>
      </c>
      <c r="J27" s="78">
        <v>18045.89</v>
      </c>
      <c r="K27" s="77">
        <v>22</v>
      </c>
      <c r="L27" s="78">
        <v>18045.89</v>
      </c>
    </row>
    <row r="28" spans="1:12" x14ac:dyDescent="0.25">
      <c r="A28" s="106">
        <v>20</v>
      </c>
      <c r="B28" s="106" t="s">
        <v>59</v>
      </c>
      <c r="C28" s="77">
        <v>1435</v>
      </c>
      <c r="D28" s="78">
        <v>1404558.09</v>
      </c>
      <c r="E28" s="77">
        <v>359</v>
      </c>
      <c r="F28" s="78">
        <v>351139.52</v>
      </c>
      <c r="G28" s="77">
        <v>357</v>
      </c>
      <c r="H28" s="78">
        <v>351139.52</v>
      </c>
      <c r="I28" s="77">
        <v>359</v>
      </c>
      <c r="J28" s="78">
        <v>351139.53</v>
      </c>
      <c r="K28" s="77">
        <v>360</v>
      </c>
      <c r="L28" s="78">
        <v>351139.52</v>
      </c>
    </row>
    <row r="29" spans="1:12" x14ac:dyDescent="0.25">
      <c r="A29" s="106">
        <v>21</v>
      </c>
      <c r="B29" s="106" t="s">
        <v>60</v>
      </c>
      <c r="C29" s="77">
        <v>2</v>
      </c>
      <c r="D29" s="78">
        <v>2318.71</v>
      </c>
      <c r="E29" s="77">
        <v>1</v>
      </c>
      <c r="F29" s="78">
        <v>579.67999999999995</v>
      </c>
      <c r="G29" s="77">
        <v>1</v>
      </c>
      <c r="H29" s="78">
        <v>579.67999999999995</v>
      </c>
      <c r="I29" s="77">
        <v>0</v>
      </c>
      <c r="J29" s="78">
        <v>579.67999999999995</v>
      </c>
      <c r="K29" s="77">
        <v>0</v>
      </c>
      <c r="L29" s="78">
        <v>579.67000000000041</v>
      </c>
    </row>
    <row r="30" spans="1:12" x14ac:dyDescent="0.25">
      <c r="A30" s="106">
        <v>22</v>
      </c>
      <c r="B30" s="106" t="s">
        <v>61</v>
      </c>
      <c r="C30" s="77">
        <v>146</v>
      </c>
      <c r="D30" s="78">
        <v>110487.54</v>
      </c>
      <c r="E30" s="77">
        <v>36</v>
      </c>
      <c r="F30" s="78">
        <v>27621.89</v>
      </c>
      <c r="G30" s="77">
        <v>34</v>
      </c>
      <c r="H30" s="78">
        <v>27621.89</v>
      </c>
      <c r="I30" s="77">
        <v>37</v>
      </c>
      <c r="J30" s="78">
        <v>27621.89</v>
      </c>
      <c r="K30" s="77">
        <v>39</v>
      </c>
      <c r="L30" s="78">
        <v>27621.869999999995</v>
      </c>
    </row>
    <row r="31" spans="1:12" x14ac:dyDescent="0.25">
      <c r="A31" s="106">
        <v>23</v>
      </c>
      <c r="B31" s="106" t="s">
        <v>62</v>
      </c>
      <c r="C31" s="77">
        <v>41</v>
      </c>
      <c r="D31" s="78">
        <v>32218.97</v>
      </c>
      <c r="E31" s="77">
        <v>10</v>
      </c>
      <c r="F31" s="78">
        <v>8054.74</v>
      </c>
      <c r="G31" s="77">
        <v>10</v>
      </c>
      <c r="H31" s="78">
        <v>8054.74</v>
      </c>
      <c r="I31" s="77">
        <v>10</v>
      </c>
      <c r="J31" s="78">
        <v>8054.74</v>
      </c>
      <c r="K31" s="77">
        <v>11</v>
      </c>
      <c r="L31" s="78">
        <v>8054.7500000000036</v>
      </c>
    </row>
    <row r="32" spans="1:12" x14ac:dyDescent="0.25">
      <c r="A32" s="106">
        <v>24</v>
      </c>
      <c r="B32" s="106" t="s">
        <v>63</v>
      </c>
      <c r="C32" s="77">
        <v>53</v>
      </c>
      <c r="D32" s="78">
        <v>39141.74</v>
      </c>
      <c r="E32" s="77">
        <v>13</v>
      </c>
      <c r="F32" s="78">
        <v>9785.44</v>
      </c>
      <c r="G32" s="77">
        <v>12</v>
      </c>
      <c r="H32" s="78">
        <v>9785.44</v>
      </c>
      <c r="I32" s="77">
        <v>13</v>
      </c>
      <c r="J32" s="78">
        <v>9785.44</v>
      </c>
      <c r="K32" s="77">
        <v>15</v>
      </c>
      <c r="L32" s="78">
        <v>9785.4199999999928</v>
      </c>
    </row>
    <row r="33" spans="1:12" x14ac:dyDescent="0.25">
      <c r="A33" s="106">
        <v>25</v>
      </c>
      <c r="B33" s="106" t="s">
        <v>64</v>
      </c>
      <c r="C33" s="77">
        <v>2108</v>
      </c>
      <c r="D33" s="78">
        <v>2012042.03</v>
      </c>
      <c r="E33" s="77">
        <v>527</v>
      </c>
      <c r="F33" s="78">
        <v>503010.51</v>
      </c>
      <c r="G33" s="77">
        <v>530</v>
      </c>
      <c r="H33" s="78">
        <v>503010.51</v>
      </c>
      <c r="I33" s="77">
        <v>527</v>
      </c>
      <c r="J33" s="78">
        <v>503010.51</v>
      </c>
      <c r="K33" s="77">
        <v>524</v>
      </c>
      <c r="L33" s="78">
        <v>503010.5</v>
      </c>
    </row>
    <row r="34" spans="1:12" x14ac:dyDescent="0.25">
      <c r="A34" s="106">
        <v>26</v>
      </c>
      <c r="B34" s="106" t="s">
        <v>65</v>
      </c>
      <c r="C34" s="77">
        <v>118</v>
      </c>
      <c r="D34" s="78">
        <v>92275.57</v>
      </c>
      <c r="E34" s="77">
        <v>29</v>
      </c>
      <c r="F34" s="78">
        <v>23068.89</v>
      </c>
      <c r="G34" s="77">
        <v>29</v>
      </c>
      <c r="H34" s="78">
        <v>23068.89</v>
      </c>
      <c r="I34" s="77">
        <v>29</v>
      </c>
      <c r="J34" s="78">
        <v>23068.89</v>
      </c>
      <c r="K34" s="77">
        <v>31</v>
      </c>
      <c r="L34" s="78">
        <v>23068.900000000009</v>
      </c>
    </row>
    <row r="35" spans="1:12" x14ac:dyDescent="0.25">
      <c r="A35" s="106">
        <v>27</v>
      </c>
      <c r="B35" s="106" t="s">
        <v>66</v>
      </c>
      <c r="C35" s="77">
        <v>122</v>
      </c>
      <c r="D35" s="78">
        <v>95087</v>
      </c>
      <c r="E35" s="77">
        <v>30</v>
      </c>
      <c r="F35" s="78">
        <v>23771.75</v>
      </c>
      <c r="G35" s="77">
        <v>56</v>
      </c>
      <c r="H35" s="78">
        <v>49024.25</v>
      </c>
      <c r="I35" s="77">
        <v>18</v>
      </c>
      <c r="J35" s="78">
        <v>11145.5</v>
      </c>
      <c r="K35" s="77">
        <v>18</v>
      </c>
      <c r="L35" s="78">
        <v>11145.5</v>
      </c>
    </row>
    <row r="36" spans="1:12" x14ac:dyDescent="0.25">
      <c r="A36" s="106">
        <v>28</v>
      </c>
      <c r="B36" s="106" t="s">
        <v>67</v>
      </c>
      <c r="C36" s="77">
        <v>4343</v>
      </c>
      <c r="D36" s="78">
        <v>6192469.71</v>
      </c>
      <c r="E36" s="77">
        <v>1086</v>
      </c>
      <c r="F36" s="78">
        <v>1548117.43</v>
      </c>
      <c r="G36" s="77">
        <v>1125</v>
      </c>
      <c r="H36" s="78">
        <v>1548117.43</v>
      </c>
      <c r="I36" s="77">
        <v>1086</v>
      </c>
      <c r="J36" s="78">
        <v>1548117.42</v>
      </c>
      <c r="K36" s="77">
        <v>1046</v>
      </c>
      <c r="L36" s="78">
        <v>1548117.4300000006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0</v>
      </c>
      <c r="D43" s="78">
        <v>0</v>
      </c>
      <c r="E43" s="77">
        <v>0</v>
      </c>
      <c r="F43" s="78">
        <v>0</v>
      </c>
      <c r="G43" s="77">
        <v>0</v>
      </c>
      <c r="H43" s="78">
        <v>0</v>
      </c>
      <c r="I43" s="77">
        <v>0</v>
      </c>
      <c r="J43" s="78">
        <v>0</v>
      </c>
      <c r="K43" s="77">
        <v>0</v>
      </c>
      <c r="L43" s="78">
        <v>0</v>
      </c>
    </row>
    <row r="44" spans="1:12" x14ac:dyDescent="0.25">
      <c r="A44" s="106">
        <v>36</v>
      </c>
      <c r="B44" s="106" t="s">
        <v>75</v>
      </c>
      <c r="C44" s="77">
        <v>22</v>
      </c>
      <c r="D44" s="78">
        <v>17343.13</v>
      </c>
      <c r="E44" s="77">
        <v>6</v>
      </c>
      <c r="F44" s="78">
        <v>4335.78</v>
      </c>
      <c r="G44" s="77">
        <v>8</v>
      </c>
      <c r="H44" s="78">
        <v>7668.22</v>
      </c>
      <c r="I44" s="77">
        <v>4</v>
      </c>
      <c r="J44" s="78">
        <v>2669.56</v>
      </c>
      <c r="K44" s="77">
        <v>4</v>
      </c>
      <c r="L44" s="78">
        <v>2669.570000000002</v>
      </c>
    </row>
    <row r="45" spans="1:12" x14ac:dyDescent="0.25">
      <c r="A45" s="106">
        <v>37</v>
      </c>
      <c r="B45" s="106" t="s">
        <v>76</v>
      </c>
      <c r="C45" s="77">
        <v>1214</v>
      </c>
      <c r="D45" s="78">
        <v>1620283.9</v>
      </c>
      <c r="E45" s="77">
        <v>304</v>
      </c>
      <c r="F45" s="78">
        <v>405070.98</v>
      </c>
      <c r="G45" s="77">
        <v>304</v>
      </c>
      <c r="H45" s="78">
        <v>405070.98</v>
      </c>
      <c r="I45" s="77">
        <v>304</v>
      </c>
      <c r="J45" s="78">
        <v>405070.98</v>
      </c>
      <c r="K45" s="77">
        <v>302</v>
      </c>
      <c r="L45" s="78">
        <v>405070.95999999996</v>
      </c>
    </row>
    <row r="46" spans="1:12" x14ac:dyDescent="0.25">
      <c r="A46" s="106">
        <v>38</v>
      </c>
      <c r="B46" s="106" t="s">
        <v>77</v>
      </c>
      <c r="C46" s="77">
        <v>42</v>
      </c>
      <c r="D46" s="78">
        <v>32583.33</v>
      </c>
      <c r="E46" s="77">
        <v>11</v>
      </c>
      <c r="F46" s="78">
        <v>8145.83</v>
      </c>
      <c r="G46" s="77">
        <v>11</v>
      </c>
      <c r="H46" s="78">
        <v>8814.17</v>
      </c>
      <c r="I46" s="77">
        <v>10</v>
      </c>
      <c r="J46" s="78">
        <v>7811.67</v>
      </c>
      <c r="K46" s="77">
        <v>10</v>
      </c>
      <c r="L46" s="78">
        <v>7811.66</v>
      </c>
    </row>
    <row r="47" spans="1:12" x14ac:dyDescent="0.25">
      <c r="A47" s="106">
        <v>39</v>
      </c>
      <c r="B47" s="106" t="s">
        <v>78</v>
      </c>
      <c r="C47" s="77">
        <v>4649</v>
      </c>
      <c r="D47" s="78">
        <v>3777829.05</v>
      </c>
      <c r="E47" s="77">
        <v>1162</v>
      </c>
      <c r="F47" s="78">
        <v>944457.27</v>
      </c>
      <c r="G47" s="77">
        <v>1174</v>
      </c>
      <c r="H47" s="78">
        <v>944457.27</v>
      </c>
      <c r="I47" s="77">
        <v>1163</v>
      </c>
      <c r="J47" s="78">
        <v>944457.26</v>
      </c>
      <c r="K47" s="77">
        <v>1150</v>
      </c>
      <c r="L47" s="78">
        <v>944457.24999999977</v>
      </c>
    </row>
    <row r="48" spans="1:12" x14ac:dyDescent="0.25">
      <c r="A48" s="106">
        <v>40</v>
      </c>
      <c r="B48" s="106" t="s">
        <v>79</v>
      </c>
      <c r="C48" s="77">
        <v>6264</v>
      </c>
      <c r="D48" s="78">
        <v>5174730.0199999996</v>
      </c>
      <c r="E48" s="77">
        <v>1566</v>
      </c>
      <c r="F48" s="78">
        <v>1293682.51</v>
      </c>
      <c r="G48" s="77">
        <v>1566</v>
      </c>
      <c r="H48" s="78">
        <v>1293682.51</v>
      </c>
      <c r="I48" s="77">
        <v>1566</v>
      </c>
      <c r="J48" s="78">
        <v>1293682.51</v>
      </c>
      <c r="K48" s="77">
        <v>1566</v>
      </c>
      <c r="L48" s="78">
        <v>1293682.49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0</v>
      </c>
      <c r="D52" s="78">
        <v>0</v>
      </c>
      <c r="E52" s="77">
        <v>0</v>
      </c>
      <c r="F52" s="78">
        <v>0</v>
      </c>
      <c r="G52" s="77">
        <v>0</v>
      </c>
      <c r="H52" s="78">
        <v>0</v>
      </c>
      <c r="I52" s="77">
        <v>0</v>
      </c>
      <c r="J52" s="78">
        <v>0</v>
      </c>
      <c r="K52" s="77">
        <v>0</v>
      </c>
      <c r="L52" s="78">
        <v>0</v>
      </c>
    </row>
    <row r="53" spans="1:12" x14ac:dyDescent="0.25">
      <c r="A53" s="106">
        <v>45</v>
      </c>
      <c r="B53" s="106" t="s">
        <v>84</v>
      </c>
      <c r="C53" s="77">
        <v>454</v>
      </c>
      <c r="D53" s="78">
        <v>384530.19</v>
      </c>
      <c r="E53" s="77">
        <v>113</v>
      </c>
      <c r="F53" s="78">
        <v>96132.55</v>
      </c>
      <c r="G53" s="77">
        <v>114</v>
      </c>
      <c r="H53" s="78">
        <v>100822.45</v>
      </c>
      <c r="I53" s="77">
        <v>113</v>
      </c>
      <c r="J53" s="78">
        <v>93787.6</v>
      </c>
      <c r="K53" s="77">
        <v>114</v>
      </c>
      <c r="L53" s="78">
        <v>93787.59</v>
      </c>
    </row>
    <row r="54" spans="1:12" x14ac:dyDescent="0.25">
      <c r="A54" s="106">
        <v>46</v>
      </c>
      <c r="B54" s="106" t="s">
        <v>85</v>
      </c>
      <c r="C54" s="77">
        <v>447</v>
      </c>
      <c r="D54" s="78">
        <v>345357.4</v>
      </c>
      <c r="E54" s="77">
        <v>112</v>
      </c>
      <c r="F54" s="78">
        <v>86339.35</v>
      </c>
      <c r="G54" s="77">
        <v>111</v>
      </c>
      <c r="H54" s="78">
        <v>86339.35</v>
      </c>
      <c r="I54" s="77">
        <v>112</v>
      </c>
      <c r="J54" s="78">
        <v>86339.35</v>
      </c>
      <c r="K54" s="77">
        <v>112</v>
      </c>
      <c r="L54" s="78">
        <v>86339.35</v>
      </c>
    </row>
    <row r="55" spans="1:12" x14ac:dyDescent="0.25">
      <c r="A55" s="106">
        <v>47</v>
      </c>
      <c r="B55" s="106" t="s">
        <v>86</v>
      </c>
      <c r="C55" s="77">
        <v>135</v>
      </c>
      <c r="D55" s="78">
        <v>105179</v>
      </c>
      <c r="E55" s="77">
        <v>34</v>
      </c>
      <c r="F55" s="78">
        <v>26294.75</v>
      </c>
      <c r="G55" s="77">
        <v>34</v>
      </c>
      <c r="H55" s="78">
        <v>26294.75</v>
      </c>
      <c r="I55" s="77">
        <v>34</v>
      </c>
      <c r="J55" s="78">
        <v>26294.75</v>
      </c>
      <c r="K55" s="77">
        <v>33</v>
      </c>
      <c r="L55" s="78">
        <v>26294.75</v>
      </c>
    </row>
    <row r="56" spans="1:12" x14ac:dyDescent="0.25">
      <c r="A56" s="106">
        <v>48</v>
      </c>
      <c r="B56" s="106" t="s">
        <v>87</v>
      </c>
      <c r="C56" s="77">
        <v>297</v>
      </c>
      <c r="D56" s="78">
        <v>232077.19</v>
      </c>
      <c r="E56" s="77">
        <v>75</v>
      </c>
      <c r="F56" s="78">
        <v>58019.3</v>
      </c>
      <c r="G56" s="77">
        <v>96</v>
      </c>
      <c r="H56" s="78">
        <v>80586.7</v>
      </c>
      <c r="I56" s="77">
        <v>63</v>
      </c>
      <c r="J56" s="78">
        <v>46735.59</v>
      </c>
      <c r="K56" s="77">
        <v>63</v>
      </c>
      <c r="L56" s="78">
        <v>46735.60000000002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50</v>
      </c>
      <c r="D82" s="78">
        <v>108005.5</v>
      </c>
      <c r="E82" s="77">
        <v>13</v>
      </c>
      <c r="F82" s="78">
        <v>27001.38</v>
      </c>
      <c r="G82" s="77">
        <v>13</v>
      </c>
      <c r="H82" s="78">
        <v>27001.38</v>
      </c>
      <c r="I82" s="77">
        <v>13</v>
      </c>
      <c r="J82" s="78">
        <v>27001.38</v>
      </c>
      <c r="K82" s="77">
        <v>11</v>
      </c>
      <c r="L82" s="78">
        <v>27001.35999999999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>
        <v>0</v>
      </c>
      <c r="D86" s="78">
        <v>0</v>
      </c>
      <c r="E86" s="77">
        <v>0</v>
      </c>
      <c r="F86" s="78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</row>
    <row r="87" spans="1:12" x14ac:dyDescent="0.25">
      <c r="A87" s="106">
        <v>0</v>
      </c>
      <c r="B87" s="106" t="s">
        <v>117</v>
      </c>
      <c r="C87" s="80">
        <v>24403</v>
      </c>
      <c r="D87" s="81">
        <v>23857747.32</v>
      </c>
      <c r="E87" s="80">
        <v>6104</v>
      </c>
      <c r="F87" s="81">
        <v>5964436.8499999987</v>
      </c>
      <c r="G87" s="80">
        <v>6199</v>
      </c>
      <c r="H87" s="81">
        <v>6020947.4299999997</v>
      </c>
      <c r="I87" s="80">
        <v>6078</v>
      </c>
      <c r="J87" s="81">
        <v>5936181.5699999984</v>
      </c>
      <c r="K87" s="80">
        <v>6022</v>
      </c>
      <c r="L87" s="81">
        <v>5936181.4699999997</v>
      </c>
    </row>
    <row r="89" spans="1:12" x14ac:dyDescent="0.25">
      <c r="C89" s="83"/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9"/>
  <sheetViews>
    <sheetView workbookViewId="0">
      <pane xSplit="2" ySplit="8" topLeftCell="C84" activePane="bottomRight" state="frozen"/>
      <selection pane="topRight" activeCell="C1" sqref="C1"/>
      <selection pane="bottomLeft" activeCell="A9" sqref="A9"/>
      <selection pane="bottomRight" activeCell="I106" sqref="I106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6.85546875" style="82" bestFit="1" customWidth="1"/>
    <col min="4" max="4" width="16.85546875" style="83" bestFit="1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6384" width="9.140625" style="79"/>
  </cols>
  <sheetData>
    <row r="1" spans="1:256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  <c r="M1" s="22"/>
      <c r="N1" s="22"/>
    </row>
    <row r="2" spans="1:256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  <c r="M2" s="22"/>
      <c r="N2" s="22"/>
    </row>
    <row r="3" spans="1:256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  <c r="M3" s="22"/>
      <c r="N3" s="22"/>
    </row>
    <row r="4" spans="1:256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  <c r="M4" s="22"/>
      <c r="N4" s="22"/>
    </row>
    <row r="5" spans="1:256" s="27" customFormat="1" ht="33.950000000000003" customHeight="1" x14ac:dyDescent="0.25">
      <c r="A5" s="113" t="s">
        <v>14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24"/>
      <c r="N5" s="24"/>
      <c r="O5" s="25"/>
      <c r="P5" s="25"/>
      <c r="Q5" s="25"/>
      <c r="R5" s="25"/>
      <c r="S5" s="26"/>
    </row>
    <row r="6" spans="1:256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135</v>
      </c>
      <c r="M6" s="22"/>
      <c r="N6" s="22"/>
    </row>
    <row r="7" spans="1:256" x14ac:dyDescent="0.25">
      <c r="A7" s="120" t="s">
        <v>38</v>
      </c>
      <c r="B7" s="120" t="s">
        <v>39</v>
      </c>
      <c r="C7" s="119" t="s">
        <v>0</v>
      </c>
      <c r="D7" s="119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  <c r="IS7" s="74"/>
      <c r="IT7" s="74"/>
      <c r="IU7" s="74"/>
      <c r="IV7" s="74"/>
    </row>
    <row r="8" spans="1:256" x14ac:dyDescent="0.25">
      <c r="A8" s="120"/>
      <c r="B8" s="120"/>
      <c r="C8" s="75" t="s">
        <v>2</v>
      </c>
      <c r="D8" s="76" t="s">
        <v>3</v>
      </c>
      <c r="E8" s="75" t="s">
        <v>2</v>
      </c>
      <c r="F8" s="76" t="s">
        <v>3</v>
      </c>
      <c r="G8" s="75" t="s">
        <v>2</v>
      </c>
      <c r="H8" s="76" t="s">
        <v>3</v>
      </c>
      <c r="I8" s="75" t="s">
        <v>2</v>
      </c>
      <c r="J8" s="76" t="s">
        <v>3</v>
      </c>
      <c r="K8" s="75" t="s">
        <v>2</v>
      </c>
      <c r="L8" s="76" t="s">
        <v>3</v>
      </c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4"/>
      <c r="DW8" s="74"/>
      <c r="DX8" s="74"/>
      <c r="DY8" s="74"/>
      <c r="DZ8" s="74"/>
      <c r="EA8" s="74"/>
      <c r="EB8" s="74"/>
      <c r="EC8" s="74"/>
      <c r="ED8" s="74"/>
      <c r="EE8" s="74"/>
      <c r="EF8" s="74"/>
      <c r="EG8" s="74"/>
      <c r="EH8" s="74"/>
      <c r="EI8" s="74"/>
      <c r="EJ8" s="74"/>
      <c r="EK8" s="74"/>
      <c r="EL8" s="74"/>
      <c r="EM8" s="74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  <c r="IR8" s="74"/>
      <c r="IS8" s="74"/>
      <c r="IT8" s="74"/>
      <c r="IU8" s="74"/>
      <c r="IV8" s="74"/>
    </row>
    <row r="9" spans="1:256" x14ac:dyDescent="0.25">
      <c r="A9" s="106">
        <v>1</v>
      </c>
      <c r="B9" s="106" t="s">
        <v>40</v>
      </c>
      <c r="C9" s="77">
        <v>136</v>
      </c>
      <c r="D9" s="78">
        <v>105984</v>
      </c>
      <c r="E9" s="77">
        <v>34</v>
      </c>
      <c r="F9" s="78">
        <v>26496</v>
      </c>
      <c r="G9" s="77">
        <v>34</v>
      </c>
      <c r="H9" s="78">
        <v>26496</v>
      </c>
      <c r="I9" s="77">
        <v>34</v>
      </c>
      <c r="J9" s="78">
        <v>26496</v>
      </c>
      <c r="K9" s="77">
        <v>34</v>
      </c>
      <c r="L9" s="78">
        <v>26496</v>
      </c>
    </row>
    <row r="10" spans="1:256" x14ac:dyDescent="0.25">
      <c r="A10" s="106">
        <v>2</v>
      </c>
      <c r="B10" s="106" t="s">
        <v>41</v>
      </c>
      <c r="C10" s="77">
        <v>377</v>
      </c>
      <c r="D10" s="78">
        <v>303691.93</v>
      </c>
      <c r="E10" s="77">
        <v>94</v>
      </c>
      <c r="F10" s="78">
        <v>75922.98</v>
      </c>
      <c r="G10" s="77">
        <v>94</v>
      </c>
      <c r="H10" s="78">
        <v>75922.98</v>
      </c>
      <c r="I10" s="77">
        <v>95</v>
      </c>
      <c r="J10" s="78">
        <v>75922.98</v>
      </c>
      <c r="K10" s="77">
        <v>94</v>
      </c>
      <c r="L10" s="78">
        <v>75922.99000000002</v>
      </c>
    </row>
    <row r="11" spans="1:256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256" x14ac:dyDescent="0.25">
      <c r="A12" s="106">
        <v>4</v>
      </c>
      <c r="B12" s="106" t="s">
        <v>43</v>
      </c>
      <c r="C12" s="77">
        <v>171</v>
      </c>
      <c r="D12" s="78">
        <v>134113</v>
      </c>
      <c r="E12" s="77">
        <v>43</v>
      </c>
      <c r="F12" s="78">
        <v>33528.25</v>
      </c>
      <c r="G12" s="77">
        <v>43</v>
      </c>
      <c r="H12" s="78">
        <v>33528.25</v>
      </c>
      <c r="I12" s="77">
        <v>43</v>
      </c>
      <c r="J12" s="78">
        <v>33528.25</v>
      </c>
      <c r="K12" s="77">
        <v>42</v>
      </c>
      <c r="L12" s="78">
        <v>33528.25</v>
      </c>
    </row>
    <row r="13" spans="1:256" x14ac:dyDescent="0.25">
      <c r="A13" s="106">
        <v>5</v>
      </c>
      <c r="B13" s="106" t="s">
        <v>44</v>
      </c>
      <c r="C13" s="77">
        <v>204</v>
      </c>
      <c r="D13" s="78">
        <v>207754.6</v>
      </c>
      <c r="E13" s="77">
        <v>51</v>
      </c>
      <c r="F13" s="78">
        <v>51938.65</v>
      </c>
      <c r="G13" s="77">
        <v>51</v>
      </c>
      <c r="H13" s="78">
        <v>51938.65</v>
      </c>
      <c r="I13" s="77">
        <v>51</v>
      </c>
      <c r="J13" s="78">
        <v>51938.65</v>
      </c>
      <c r="K13" s="77">
        <v>51</v>
      </c>
      <c r="L13" s="78">
        <v>51938.650000000016</v>
      </c>
    </row>
    <row r="14" spans="1:256" ht="16.5" customHeight="1" x14ac:dyDescent="0.25">
      <c r="A14" s="106">
        <v>6</v>
      </c>
      <c r="B14" s="106" t="s">
        <v>45</v>
      </c>
      <c r="C14" s="77">
        <v>151</v>
      </c>
      <c r="D14" s="78">
        <v>125773.04</v>
      </c>
      <c r="E14" s="77">
        <v>38</v>
      </c>
      <c r="F14" s="78">
        <v>31443.26</v>
      </c>
      <c r="G14" s="77">
        <v>38</v>
      </c>
      <c r="H14" s="78">
        <v>31443.26</v>
      </c>
      <c r="I14" s="77">
        <v>38</v>
      </c>
      <c r="J14" s="78">
        <v>31443.26</v>
      </c>
      <c r="K14" s="77">
        <v>37</v>
      </c>
      <c r="L14" s="78">
        <v>31443.260000000006</v>
      </c>
    </row>
    <row r="15" spans="1:256" x14ac:dyDescent="0.25">
      <c r="A15" s="106">
        <v>7</v>
      </c>
      <c r="B15" s="106" t="s">
        <v>46</v>
      </c>
      <c r="C15" s="77">
        <v>480</v>
      </c>
      <c r="D15" s="78">
        <v>433246.78</v>
      </c>
      <c r="E15" s="77">
        <v>120</v>
      </c>
      <c r="F15" s="78">
        <v>108311.70000000001</v>
      </c>
      <c r="G15" s="77">
        <v>119</v>
      </c>
      <c r="H15" s="78">
        <v>108311.70000000001</v>
      </c>
      <c r="I15" s="77">
        <v>120</v>
      </c>
      <c r="J15" s="78">
        <v>108311.70000000001</v>
      </c>
      <c r="K15" s="77">
        <v>121</v>
      </c>
      <c r="L15" s="78">
        <v>108311.67999999993</v>
      </c>
    </row>
    <row r="16" spans="1:256" x14ac:dyDescent="0.25">
      <c r="A16" s="106">
        <v>8</v>
      </c>
      <c r="B16" s="106" t="s">
        <v>47</v>
      </c>
      <c r="C16" s="77">
        <v>182</v>
      </c>
      <c r="D16" s="78">
        <v>149499.34</v>
      </c>
      <c r="E16" s="77">
        <v>45</v>
      </c>
      <c r="F16" s="78">
        <v>37374.83</v>
      </c>
      <c r="G16" s="77">
        <v>45</v>
      </c>
      <c r="H16" s="78">
        <v>37374.83</v>
      </c>
      <c r="I16" s="77">
        <v>45</v>
      </c>
      <c r="J16" s="78">
        <v>37374.83</v>
      </c>
      <c r="K16" s="77">
        <v>47</v>
      </c>
      <c r="L16" s="78">
        <v>37374.85000000002</v>
      </c>
    </row>
    <row r="17" spans="1:12" x14ac:dyDescent="0.25">
      <c r="A17" s="106">
        <v>9</v>
      </c>
      <c r="B17" s="106" t="s">
        <v>48</v>
      </c>
      <c r="C17" s="77">
        <v>112</v>
      </c>
      <c r="D17" s="78">
        <v>95356.270000000019</v>
      </c>
      <c r="E17" s="77">
        <v>28</v>
      </c>
      <c r="F17" s="78">
        <v>23839.070000000007</v>
      </c>
      <c r="G17" s="77">
        <v>31</v>
      </c>
      <c r="H17" s="78">
        <v>23839.070000000007</v>
      </c>
      <c r="I17" s="77">
        <v>28</v>
      </c>
      <c r="J17" s="78">
        <v>23839.070000000007</v>
      </c>
      <c r="K17" s="77">
        <v>25</v>
      </c>
      <c r="L17" s="78">
        <v>23839.059999999998</v>
      </c>
    </row>
    <row r="18" spans="1:12" x14ac:dyDescent="0.25">
      <c r="A18" s="106">
        <v>10</v>
      </c>
      <c r="B18" s="106" t="s">
        <v>49</v>
      </c>
      <c r="C18" s="77">
        <v>725</v>
      </c>
      <c r="D18" s="78">
        <v>646560.77</v>
      </c>
      <c r="E18" s="77">
        <v>181</v>
      </c>
      <c r="F18" s="78">
        <v>161640.19</v>
      </c>
      <c r="G18" s="77">
        <v>181</v>
      </c>
      <c r="H18" s="78">
        <v>161640.19</v>
      </c>
      <c r="I18" s="77">
        <v>181</v>
      </c>
      <c r="J18" s="78">
        <v>161640.19999999998</v>
      </c>
      <c r="K18" s="77">
        <v>182</v>
      </c>
      <c r="L18" s="78">
        <v>161640.19000000009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x14ac:dyDescent="0.25">
      <c r="A20" s="106">
        <v>12</v>
      </c>
      <c r="B20" s="106" t="s">
        <v>51</v>
      </c>
      <c r="C20" s="77">
        <v>126</v>
      </c>
      <c r="D20" s="78">
        <v>100458.90999999999</v>
      </c>
      <c r="E20" s="77">
        <v>32</v>
      </c>
      <c r="F20" s="78">
        <v>25114.729999999996</v>
      </c>
      <c r="G20" s="77">
        <v>32</v>
      </c>
      <c r="H20" s="78">
        <v>25114.729999999996</v>
      </c>
      <c r="I20" s="77">
        <v>32</v>
      </c>
      <c r="J20" s="78">
        <v>25114.729999999996</v>
      </c>
      <c r="K20" s="77">
        <v>30</v>
      </c>
      <c r="L20" s="78">
        <v>25114.720000000016</v>
      </c>
    </row>
    <row r="21" spans="1:12" x14ac:dyDescent="0.25">
      <c r="A21" s="106">
        <v>13</v>
      </c>
      <c r="B21" s="106" t="s">
        <v>52</v>
      </c>
      <c r="C21" s="77">
        <v>761</v>
      </c>
      <c r="D21" s="78">
        <v>686996.6</v>
      </c>
      <c r="E21" s="77">
        <v>190</v>
      </c>
      <c r="F21" s="78">
        <v>171749.15</v>
      </c>
      <c r="G21" s="77">
        <v>190</v>
      </c>
      <c r="H21" s="78">
        <v>171749.15</v>
      </c>
      <c r="I21" s="77">
        <v>191</v>
      </c>
      <c r="J21" s="78">
        <v>171749.15</v>
      </c>
      <c r="K21" s="77">
        <v>190</v>
      </c>
      <c r="L21" s="78">
        <v>171749.15000000005</v>
      </c>
    </row>
    <row r="22" spans="1:12" x14ac:dyDescent="0.25">
      <c r="A22" s="106">
        <v>14</v>
      </c>
      <c r="B22" s="106" t="s">
        <v>53</v>
      </c>
      <c r="C22" s="77">
        <v>151</v>
      </c>
      <c r="D22" s="78">
        <v>123768.8</v>
      </c>
      <c r="E22" s="77">
        <v>38</v>
      </c>
      <c r="F22" s="78">
        <v>30942.2</v>
      </c>
      <c r="G22" s="77">
        <v>38</v>
      </c>
      <c r="H22" s="78">
        <v>30942.2</v>
      </c>
      <c r="I22" s="77">
        <v>37</v>
      </c>
      <c r="J22" s="78">
        <v>30942.2</v>
      </c>
      <c r="K22" s="77">
        <v>38</v>
      </c>
      <c r="L22" s="78">
        <v>30942.200000000008</v>
      </c>
    </row>
    <row r="23" spans="1:12" x14ac:dyDescent="0.25">
      <c r="A23" s="106">
        <v>15</v>
      </c>
      <c r="B23" s="106" t="s">
        <v>54</v>
      </c>
      <c r="C23" s="77">
        <v>36</v>
      </c>
      <c r="D23" s="78">
        <v>35105.040000000037</v>
      </c>
      <c r="E23" s="77">
        <v>9</v>
      </c>
      <c r="F23" s="78">
        <v>8776.2600000000093</v>
      </c>
      <c r="G23" s="77">
        <v>9</v>
      </c>
      <c r="H23" s="78">
        <v>8776.2600000000093</v>
      </c>
      <c r="I23" s="77">
        <v>9</v>
      </c>
      <c r="J23" s="78">
        <v>8776.2599999999948</v>
      </c>
      <c r="K23" s="77">
        <v>9</v>
      </c>
      <c r="L23" s="78">
        <v>8776.2600000000239</v>
      </c>
    </row>
    <row r="24" spans="1:12" x14ac:dyDescent="0.25">
      <c r="A24" s="106">
        <v>16</v>
      </c>
      <c r="B24" s="106" t="s">
        <v>55</v>
      </c>
      <c r="C24" s="77">
        <v>282</v>
      </c>
      <c r="D24" s="78">
        <v>249176.2</v>
      </c>
      <c r="E24" s="77">
        <v>71</v>
      </c>
      <c r="F24" s="78">
        <v>62294.05</v>
      </c>
      <c r="G24" s="77">
        <v>71</v>
      </c>
      <c r="H24" s="78">
        <v>62294.05</v>
      </c>
      <c r="I24" s="77">
        <v>71</v>
      </c>
      <c r="J24" s="78">
        <v>62294.05</v>
      </c>
      <c r="K24" s="77">
        <v>69</v>
      </c>
      <c r="L24" s="78">
        <v>62294.05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821</v>
      </c>
      <c r="D26" s="78">
        <v>742255.67999999993</v>
      </c>
      <c r="E26" s="77">
        <v>205</v>
      </c>
      <c r="F26" s="78">
        <v>185563.93</v>
      </c>
      <c r="G26" s="77">
        <v>206</v>
      </c>
      <c r="H26" s="78">
        <v>185563.93</v>
      </c>
      <c r="I26" s="77">
        <v>205</v>
      </c>
      <c r="J26" s="78">
        <v>185563.92</v>
      </c>
      <c r="K26" s="77">
        <v>205</v>
      </c>
      <c r="L26" s="78">
        <v>185563.89999999988</v>
      </c>
    </row>
    <row r="27" spans="1:12" x14ac:dyDescent="0.25">
      <c r="A27" s="106">
        <v>19</v>
      </c>
      <c r="B27" s="106" t="s">
        <v>58</v>
      </c>
      <c r="C27" s="77">
        <v>93</v>
      </c>
      <c r="D27" s="78">
        <v>72183.560000000027</v>
      </c>
      <c r="E27" s="77">
        <v>23</v>
      </c>
      <c r="F27" s="78">
        <v>18045.89</v>
      </c>
      <c r="G27" s="77">
        <v>23</v>
      </c>
      <c r="H27" s="78">
        <v>18045.89</v>
      </c>
      <c r="I27" s="77">
        <v>23</v>
      </c>
      <c r="J27" s="78">
        <v>18045.89</v>
      </c>
      <c r="K27" s="77">
        <v>24</v>
      </c>
      <c r="L27" s="78">
        <v>18045.890000000029</v>
      </c>
    </row>
    <row r="28" spans="1:12" x14ac:dyDescent="0.25">
      <c r="A28" s="106">
        <v>20</v>
      </c>
      <c r="B28" s="106" t="s">
        <v>59</v>
      </c>
      <c r="C28" s="77">
        <v>1842</v>
      </c>
      <c r="D28" s="78">
        <v>1818931.8</v>
      </c>
      <c r="E28" s="77">
        <v>460</v>
      </c>
      <c r="F28" s="78">
        <v>454732.94999999995</v>
      </c>
      <c r="G28" s="77">
        <v>462</v>
      </c>
      <c r="H28" s="78">
        <v>454732.94999999995</v>
      </c>
      <c r="I28" s="77">
        <v>461</v>
      </c>
      <c r="J28" s="78">
        <v>454732.94999999995</v>
      </c>
      <c r="K28" s="77">
        <v>459</v>
      </c>
      <c r="L28" s="78">
        <v>454732.94999999995</v>
      </c>
    </row>
    <row r="29" spans="1:12" x14ac:dyDescent="0.25">
      <c r="A29" s="106">
        <v>21</v>
      </c>
      <c r="B29" s="106" t="s">
        <v>60</v>
      </c>
      <c r="C29" s="77">
        <v>28</v>
      </c>
      <c r="D29" s="78">
        <v>33100.19</v>
      </c>
      <c r="E29" s="77">
        <v>7</v>
      </c>
      <c r="F29" s="78">
        <v>8275.0499999999993</v>
      </c>
      <c r="G29" s="77">
        <v>7</v>
      </c>
      <c r="H29" s="78">
        <v>8275.0499999999993</v>
      </c>
      <c r="I29" s="77">
        <v>7</v>
      </c>
      <c r="J29" s="78">
        <v>8275.0399999999991</v>
      </c>
      <c r="K29" s="77">
        <v>7</v>
      </c>
      <c r="L29" s="78">
        <v>8275.0500000000029</v>
      </c>
    </row>
    <row r="30" spans="1:12" x14ac:dyDescent="0.25">
      <c r="A30" s="106">
        <v>22</v>
      </c>
      <c r="B30" s="106" t="s">
        <v>61</v>
      </c>
      <c r="C30" s="77">
        <v>547</v>
      </c>
      <c r="D30" s="78">
        <v>443795.99000000005</v>
      </c>
      <c r="E30" s="77">
        <v>137</v>
      </c>
      <c r="F30" s="78">
        <v>110948.99</v>
      </c>
      <c r="G30" s="77">
        <v>139</v>
      </c>
      <c r="H30" s="78">
        <v>110948.99</v>
      </c>
      <c r="I30" s="77">
        <v>137</v>
      </c>
      <c r="J30" s="78">
        <v>110949.00000000001</v>
      </c>
      <c r="K30" s="77">
        <v>134</v>
      </c>
      <c r="L30" s="78">
        <v>110949.01000000001</v>
      </c>
    </row>
    <row r="31" spans="1:12" x14ac:dyDescent="0.25">
      <c r="A31" s="106">
        <v>23</v>
      </c>
      <c r="B31" s="106" t="s">
        <v>62</v>
      </c>
      <c r="C31" s="77">
        <v>495</v>
      </c>
      <c r="D31" s="78">
        <v>402080.97</v>
      </c>
      <c r="E31" s="77">
        <v>124</v>
      </c>
      <c r="F31" s="78">
        <v>100520.25</v>
      </c>
      <c r="G31" s="77">
        <v>124</v>
      </c>
      <c r="H31" s="78">
        <v>100520.25</v>
      </c>
      <c r="I31" s="77">
        <v>124</v>
      </c>
      <c r="J31" s="78">
        <v>100520.23999999999</v>
      </c>
      <c r="K31" s="77">
        <v>123</v>
      </c>
      <c r="L31" s="78">
        <v>100520.23000000003</v>
      </c>
    </row>
    <row r="32" spans="1:12" x14ac:dyDescent="0.25">
      <c r="A32" s="106">
        <v>24</v>
      </c>
      <c r="B32" s="106" t="s">
        <v>63</v>
      </c>
      <c r="C32" s="77">
        <v>375</v>
      </c>
      <c r="D32" s="78">
        <v>312695.35000000003</v>
      </c>
      <c r="E32" s="77">
        <v>94</v>
      </c>
      <c r="F32" s="78">
        <v>78173.83</v>
      </c>
      <c r="G32" s="77">
        <v>95</v>
      </c>
      <c r="H32" s="78">
        <v>78173.83</v>
      </c>
      <c r="I32" s="77">
        <v>94</v>
      </c>
      <c r="J32" s="78">
        <v>78173.84</v>
      </c>
      <c r="K32" s="77">
        <v>92</v>
      </c>
      <c r="L32" s="78">
        <v>78173.849999999991</v>
      </c>
    </row>
    <row r="33" spans="1:12" x14ac:dyDescent="0.25">
      <c r="A33" s="106">
        <v>25</v>
      </c>
      <c r="B33" s="106" t="s">
        <v>64</v>
      </c>
      <c r="C33" s="77">
        <v>1687</v>
      </c>
      <c r="D33" s="78">
        <v>1592927.1700000002</v>
      </c>
      <c r="E33" s="77">
        <v>422</v>
      </c>
      <c r="F33" s="78">
        <v>398231.79000000004</v>
      </c>
      <c r="G33" s="77">
        <v>419</v>
      </c>
      <c r="H33" s="78">
        <v>398231.79000000004</v>
      </c>
      <c r="I33" s="77">
        <v>422</v>
      </c>
      <c r="J33" s="78">
        <v>398231.79000000004</v>
      </c>
      <c r="K33" s="77">
        <v>424</v>
      </c>
      <c r="L33" s="78">
        <v>398231.80000000028</v>
      </c>
    </row>
    <row r="34" spans="1:12" x14ac:dyDescent="0.25">
      <c r="A34" s="106">
        <v>26</v>
      </c>
      <c r="B34" s="106" t="s">
        <v>65</v>
      </c>
      <c r="C34" s="77">
        <v>102</v>
      </c>
      <c r="D34" s="78">
        <v>79764.429999999993</v>
      </c>
      <c r="E34" s="77">
        <v>26</v>
      </c>
      <c r="F34" s="78">
        <v>19941.11</v>
      </c>
      <c r="G34" s="77">
        <v>26</v>
      </c>
      <c r="H34" s="78">
        <v>19941.11</v>
      </c>
      <c r="I34" s="77">
        <v>26</v>
      </c>
      <c r="J34" s="78">
        <v>19941.11</v>
      </c>
      <c r="K34" s="77">
        <v>24</v>
      </c>
      <c r="L34" s="78">
        <v>19941.099999999991</v>
      </c>
    </row>
    <row r="35" spans="1:12" x14ac:dyDescent="0.25">
      <c r="A35" s="106">
        <v>27</v>
      </c>
      <c r="B35" s="106" t="s">
        <v>66</v>
      </c>
      <c r="C35" s="77">
        <v>58</v>
      </c>
      <c r="D35" s="78">
        <v>45673</v>
      </c>
      <c r="E35" s="77">
        <v>15</v>
      </c>
      <c r="F35" s="78">
        <v>11418.25</v>
      </c>
      <c r="G35" s="77">
        <v>26</v>
      </c>
      <c r="H35" s="78">
        <v>23547.75</v>
      </c>
      <c r="I35" s="77">
        <v>9</v>
      </c>
      <c r="J35" s="78">
        <v>5353.5</v>
      </c>
      <c r="K35" s="77">
        <v>8</v>
      </c>
      <c r="L35" s="78">
        <v>5353.5</v>
      </c>
    </row>
    <row r="36" spans="1:12" x14ac:dyDescent="0.25">
      <c r="A36" s="106">
        <v>28</v>
      </c>
      <c r="B36" s="106" t="s">
        <v>67</v>
      </c>
      <c r="C36" s="77">
        <v>2478</v>
      </c>
      <c r="D36" s="78">
        <v>3189105.2299999995</v>
      </c>
      <c r="E36" s="77">
        <v>619</v>
      </c>
      <c r="F36" s="78">
        <v>797276.31000000029</v>
      </c>
      <c r="G36" s="77">
        <v>580</v>
      </c>
      <c r="H36" s="78">
        <v>797276.31000000029</v>
      </c>
      <c r="I36" s="77">
        <v>620</v>
      </c>
      <c r="J36" s="78">
        <v>797276.31</v>
      </c>
      <c r="K36" s="77">
        <v>659</v>
      </c>
      <c r="L36" s="78">
        <v>797276.29999999842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0</v>
      </c>
      <c r="D43" s="78">
        <v>0</v>
      </c>
      <c r="E43" s="77">
        <v>0</v>
      </c>
      <c r="F43" s="78">
        <v>0</v>
      </c>
      <c r="G43" s="77">
        <v>0</v>
      </c>
      <c r="H43" s="78">
        <v>0</v>
      </c>
      <c r="I43" s="77">
        <v>0</v>
      </c>
      <c r="J43" s="78">
        <v>0</v>
      </c>
      <c r="K43" s="77">
        <v>0</v>
      </c>
      <c r="L43" s="78">
        <v>0</v>
      </c>
    </row>
    <row r="44" spans="1:12" x14ac:dyDescent="0.25">
      <c r="A44" s="106">
        <v>36</v>
      </c>
      <c r="B44" s="106" t="s">
        <v>75</v>
      </c>
      <c r="C44" s="77">
        <v>5</v>
      </c>
      <c r="D44" s="78">
        <v>3770.869999999999</v>
      </c>
      <c r="E44" s="77">
        <v>1</v>
      </c>
      <c r="F44" s="78">
        <v>942.72000000000025</v>
      </c>
      <c r="G44" s="77">
        <v>2</v>
      </c>
      <c r="H44" s="78">
        <v>1667.2799999999997</v>
      </c>
      <c r="I44" s="77">
        <v>1</v>
      </c>
      <c r="J44" s="78">
        <v>580.44000000000005</v>
      </c>
      <c r="K44" s="77">
        <v>1</v>
      </c>
      <c r="L44" s="78">
        <v>580.42999999999802</v>
      </c>
    </row>
    <row r="45" spans="1:12" x14ac:dyDescent="0.25">
      <c r="A45" s="106">
        <v>37</v>
      </c>
      <c r="B45" s="106" t="s">
        <v>76</v>
      </c>
      <c r="C45" s="77">
        <v>889</v>
      </c>
      <c r="D45" s="78">
        <v>1185780.5300000007</v>
      </c>
      <c r="E45" s="77">
        <v>222</v>
      </c>
      <c r="F45" s="78">
        <v>296445.13</v>
      </c>
      <c r="G45" s="77">
        <v>222</v>
      </c>
      <c r="H45" s="78">
        <v>296445.13</v>
      </c>
      <c r="I45" s="77">
        <v>222</v>
      </c>
      <c r="J45" s="78">
        <v>296445.13</v>
      </c>
      <c r="K45" s="77">
        <v>223</v>
      </c>
      <c r="L45" s="78">
        <v>296445.14000000095</v>
      </c>
    </row>
    <row r="46" spans="1:12" x14ac:dyDescent="0.25">
      <c r="A46" s="106">
        <v>38</v>
      </c>
      <c r="B46" s="106" t="s">
        <v>77</v>
      </c>
      <c r="C46" s="77">
        <v>8</v>
      </c>
      <c r="D46" s="78">
        <v>6516.6699999999983</v>
      </c>
      <c r="E46" s="77">
        <v>2</v>
      </c>
      <c r="F46" s="78">
        <v>1629.17</v>
      </c>
      <c r="G46" s="77">
        <v>2</v>
      </c>
      <c r="H46" s="78">
        <v>1762.83</v>
      </c>
      <c r="I46" s="77">
        <v>2</v>
      </c>
      <c r="J46" s="78">
        <v>1562.33</v>
      </c>
      <c r="K46" s="77">
        <v>2</v>
      </c>
      <c r="L46" s="78">
        <v>1562.3400000000001</v>
      </c>
    </row>
    <row r="47" spans="1:12" x14ac:dyDescent="0.25">
      <c r="A47" s="106">
        <v>39</v>
      </c>
      <c r="B47" s="106" t="s">
        <v>78</v>
      </c>
      <c r="C47" s="77">
        <v>920</v>
      </c>
      <c r="D47" s="78">
        <v>700139.12999999989</v>
      </c>
      <c r="E47" s="77">
        <v>230</v>
      </c>
      <c r="F47" s="78">
        <v>175034.78000000003</v>
      </c>
      <c r="G47" s="77">
        <v>218</v>
      </c>
      <c r="H47" s="78">
        <v>175034.78000000003</v>
      </c>
      <c r="I47" s="77">
        <v>230</v>
      </c>
      <c r="J47" s="78">
        <v>175034.78000000003</v>
      </c>
      <c r="K47" s="77">
        <v>242</v>
      </c>
      <c r="L47" s="78">
        <v>175034.79000000027</v>
      </c>
    </row>
    <row r="48" spans="1:12" x14ac:dyDescent="0.25">
      <c r="A48" s="106">
        <v>40</v>
      </c>
      <c r="B48" s="106" t="s">
        <v>79</v>
      </c>
      <c r="C48" s="77">
        <v>1553</v>
      </c>
      <c r="D48" s="78">
        <v>1281384.4100000001</v>
      </c>
      <c r="E48" s="77">
        <v>388</v>
      </c>
      <c r="F48" s="78">
        <v>320346.10000000009</v>
      </c>
      <c r="G48" s="77">
        <v>388</v>
      </c>
      <c r="H48" s="78">
        <v>320346.10000000009</v>
      </c>
      <c r="I48" s="77">
        <v>389</v>
      </c>
      <c r="J48" s="78">
        <v>320346.10000000009</v>
      </c>
      <c r="K48" s="77">
        <v>388</v>
      </c>
      <c r="L48" s="78">
        <v>320346.10999999894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0</v>
      </c>
      <c r="D52" s="78">
        <v>0</v>
      </c>
      <c r="E52" s="77">
        <v>0</v>
      </c>
      <c r="F52" s="78">
        <v>0</v>
      </c>
      <c r="G52" s="77">
        <v>0</v>
      </c>
      <c r="H52" s="78">
        <v>0</v>
      </c>
      <c r="I52" s="77">
        <v>0</v>
      </c>
      <c r="J52" s="78">
        <v>0</v>
      </c>
      <c r="K52" s="77">
        <v>0</v>
      </c>
      <c r="L52" s="78">
        <v>0</v>
      </c>
    </row>
    <row r="53" spans="1:12" x14ac:dyDescent="0.25">
      <c r="A53" s="106">
        <v>45</v>
      </c>
      <c r="B53" s="106" t="s">
        <v>84</v>
      </c>
      <c r="C53" s="77">
        <v>491</v>
      </c>
      <c r="D53" s="78">
        <v>417443.35000000003</v>
      </c>
      <c r="E53" s="77">
        <v>123</v>
      </c>
      <c r="F53" s="78">
        <v>104360.84000000001</v>
      </c>
      <c r="G53" s="77">
        <v>123</v>
      </c>
      <c r="H53" s="78">
        <v>109452.16000000002</v>
      </c>
      <c r="I53" s="77">
        <v>123</v>
      </c>
      <c r="J53" s="78">
        <v>101815.16999999998</v>
      </c>
      <c r="K53" s="77">
        <v>122</v>
      </c>
      <c r="L53" s="78">
        <v>101815.18000000005</v>
      </c>
    </row>
    <row r="54" spans="1:12" x14ac:dyDescent="0.25">
      <c r="A54" s="106">
        <v>46</v>
      </c>
      <c r="B54" s="106" t="s">
        <v>85</v>
      </c>
      <c r="C54" s="77">
        <v>94</v>
      </c>
      <c r="D54" s="78">
        <v>73500.589999999967</v>
      </c>
      <c r="E54" s="77">
        <v>23</v>
      </c>
      <c r="F54" s="78">
        <v>18375.149999999994</v>
      </c>
      <c r="G54" s="77">
        <v>24</v>
      </c>
      <c r="H54" s="78">
        <v>18375.149999999994</v>
      </c>
      <c r="I54" s="77">
        <v>24</v>
      </c>
      <c r="J54" s="78">
        <v>18375.149999999994</v>
      </c>
      <c r="K54" s="77">
        <v>23</v>
      </c>
      <c r="L54" s="78">
        <v>18375.139999999985</v>
      </c>
    </row>
    <row r="55" spans="1:12" x14ac:dyDescent="0.25">
      <c r="A55" s="106">
        <v>47</v>
      </c>
      <c r="B55" s="106" t="s">
        <v>86</v>
      </c>
      <c r="C55" s="77">
        <v>134</v>
      </c>
      <c r="D55" s="78">
        <v>105179</v>
      </c>
      <c r="E55" s="77">
        <v>33</v>
      </c>
      <c r="F55" s="78">
        <v>26294.75</v>
      </c>
      <c r="G55" s="77">
        <v>33</v>
      </c>
      <c r="H55" s="78">
        <v>26294.75</v>
      </c>
      <c r="I55" s="77">
        <v>34</v>
      </c>
      <c r="J55" s="78">
        <v>26294.75</v>
      </c>
      <c r="K55" s="77">
        <v>34</v>
      </c>
      <c r="L55" s="78">
        <v>26294.75</v>
      </c>
    </row>
    <row r="56" spans="1:12" x14ac:dyDescent="0.25">
      <c r="A56" s="106">
        <v>48</v>
      </c>
      <c r="B56" s="106" t="s">
        <v>87</v>
      </c>
      <c r="C56" s="77">
        <v>33</v>
      </c>
      <c r="D56" s="78">
        <v>25982.809999999998</v>
      </c>
      <c r="E56" s="77">
        <v>8</v>
      </c>
      <c r="F56" s="78">
        <v>6495.6999999999971</v>
      </c>
      <c r="G56" s="77">
        <v>11</v>
      </c>
      <c r="H56" s="78">
        <v>9022.3000000000029</v>
      </c>
      <c r="I56" s="77">
        <v>7</v>
      </c>
      <c r="J56" s="78">
        <v>5232.4100000000035</v>
      </c>
      <c r="K56" s="77">
        <v>7</v>
      </c>
      <c r="L56" s="78">
        <v>5232.3999999999796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50</v>
      </c>
      <c r="D82" s="78">
        <v>108005.5</v>
      </c>
      <c r="E82" s="77">
        <v>12</v>
      </c>
      <c r="F82" s="78">
        <v>27001.37</v>
      </c>
      <c r="G82" s="77">
        <v>12</v>
      </c>
      <c r="H82" s="78">
        <v>27001.37</v>
      </c>
      <c r="I82" s="77">
        <v>12</v>
      </c>
      <c r="J82" s="78">
        <v>27001.37</v>
      </c>
      <c r="K82" s="77">
        <v>14</v>
      </c>
      <c r="L82" s="78">
        <v>27001.39000000001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>
        <v>0</v>
      </c>
      <c r="D86" s="78">
        <v>0</v>
      </c>
      <c r="E86" s="77">
        <v>0</v>
      </c>
      <c r="F86" s="78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</row>
    <row r="87" spans="1:12" x14ac:dyDescent="0.25">
      <c r="A87" s="106">
        <v>0</v>
      </c>
      <c r="B87" s="106" t="s">
        <v>117</v>
      </c>
      <c r="C87" s="80">
        <v>16597</v>
      </c>
      <c r="D87" s="81">
        <v>16037701.509999998</v>
      </c>
      <c r="E87" s="80">
        <v>4148</v>
      </c>
      <c r="F87" s="81">
        <v>4009425.38</v>
      </c>
      <c r="G87" s="80">
        <v>4118</v>
      </c>
      <c r="H87" s="81">
        <v>4030031.0199999996</v>
      </c>
      <c r="I87" s="80">
        <v>4147</v>
      </c>
      <c r="J87" s="81">
        <v>3999122.55</v>
      </c>
      <c r="K87" s="80">
        <v>4184</v>
      </c>
      <c r="L87" s="81">
        <v>3999122.5599999991</v>
      </c>
    </row>
    <row r="89" spans="1:12" x14ac:dyDescent="0.25">
      <c r="C89" s="83"/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K97" sqref="K97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6384" width="9.140625" style="79"/>
  </cols>
  <sheetData>
    <row r="1" spans="1:12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12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2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2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2" s="27" customFormat="1" ht="33.950000000000003" customHeight="1" x14ac:dyDescent="0.25">
      <c r="A5" s="113" t="s">
        <v>34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136</v>
      </c>
    </row>
    <row r="7" spans="1:12" s="74" customFormat="1" ht="60" customHeight="1" x14ac:dyDescent="0.2">
      <c r="A7" s="120" t="s">
        <v>38</v>
      </c>
      <c r="B7" s="120" t="s">
        <v>39</v>
      </c>
      <c r="C7" s="117" t="s">
        <v>33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</row>
    <row r="8" spans="1:12" s="74" customFormat="1" ht="12" x14ac:dyDescent="0.2">
      <c r="A8" s="120"/>
      <c r="B8" s="120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</row>
    <row r="9" spans="1:12" x14ac:dyDescent="0.25">
      <c r="A9" s="106">
        <v>1</v>
      </c>
      <c r="B9" s="106" t="s">
        <v>40</v>
      </c>
      <c r="C9" s="77">
        <v>458</v>
      </c>
      <c r="D9" s="78">
        <v>484819.95999999996</v>
      </c>
      <c r="E9" s="77">
        <v>115</v>
      </c>
      <c r="F9" s="78">
        <v>121204.99</v>
      </c>
      <c r="G9" s="77">
        <v>115</v>
      </c>
      <c r="H9" s="78">
        <v>121204.99</v>
      </c>
      <c r="I9" s="77">
        <v>114</v>
      </c>
      <c r="J9" s="78">
        <v>121204.99</v>
      </c>
      <c r="K9" s="77">
        <v>114</v>
      </c>
      <c r="L9" s="78">
        <v>121204.98999999998</v>
      </c>
    </row>
    <row r="10" spans="1:12" x14ac:dyDescent="0.25">
      <c r="A10" s="106">
        <v>2</v>
      </c>
      <c r="B10" s="106" t="s">
        <v>41</v>
      </c>
      <c r="C10" s="77">
        <v>799</v>
      </c>
      <c r="D10" s="78">
        <v>844486.64999999991</v>
      </c>
      <c r="E10" s="77">
        <v>200</v>
      </c>
      <c r="F10" s="78">
        <v>211121.66</v>
      </c>
      <c r="G10" s="77">
        <v>200</v>
      </c>
      <c r="H10" s="78">
        <v>211121.66</v>
      </c>
      <c r="I10" s="77">
        <v>200</v>
      </c>
      <c r="J10" s="78">
        <v>211121.67</v>
      </c>
      <c r="K10" s="77">
        <v>199</v>
      </c>
      <c r="L10" s="78">
        <v>211121.65999999983</v>
      </c>
    </row>
    <row r="11" spans="1:12" x14ac:dyDescent="0.25">
      <c r="A11" s="106">
        <v>3</v>
      </c>
      <c r="B11" s="106" t="s">
        <v>42</v>
      </c>
      <c r="C11" s="77">
        <v>938</v>
      </c>
      <c r="D11" s="78">
        <v>992649.57000000007</v>
      </c>
      <c r="E11" s="77">
        <v>235</v>
      </c>
      <c r="F11" s="78">
        <v>248162.39</v>
      </c>
      <c r="G11" s="77">
        <v>235</v>
      </c>
      <c r="H11" s="78">
        <v>248162.39</v>
      </c>
      <c r="I11" s="77">
        <v>234</v>
      </c>
      <c r="J11" s="78">
        <v>248162.4</v>
      </c>
      <c r="K11" s="77">
        <v>234</v>
      </c>
      <c r="L11" s="78">
        <v>248162.39000000004</v>
      </c>
    </row>
    <row r="12" spans="1:12" x14ac:dyDescent="0.25">
      <c r="A12" s="106">
        <v>4</v>
      </c>
      <c r="B12" s="106" t="s">
        <v>43</v>
      </c>
      <c r="C12" s="77">
        <v>688</v>
      </c>
      <c r="D12" s="78">
        <v>726345.05999999994</v>
      </c>
      <c r="E12" s="77">
        <v>172</v>
      </c>
      <c r="F12" s="78">
        <v>181586.27</v>
      </c>
      <c r="G12" s="77">
        <v>172</v>
      </c>
      <c r="H12" s="78">
        <v>181586.27</v>
      </c>
      <c r="I12" s="77">
        <v>172</v>
      </c>
      <c r="J12" s="78">
        <v>181586.26</v>
      </c>
      <c r="K12" s="77">
        <v>172</v>
      </c>
      <c r="L12" s="78">
        <v>181586.25999999989</v>
      </c>
    </row>
    <row r="13" spans="1:12" x14ac:dyDescent="0.25">
      <c r="A13" s="106">
        <v>5</v>
      </c>
      <c r="B13" s="106" t="s">
        <v>44</v>
      </c>
      <c r="C13" s="77">
        <v>1359</v>
      </c>
      <c r="D13" s="78">
        <v>1436006.53</v>
      </c>
      <c r="E13" s="77">
        <v>340</v>
      </c>
      <c r="F13" s="78">
        <v>359001.63</v>
      </c>
      <c r="G13" s="77">
        <v>340</v>
      </c>
      <c r="H13" s="78">
        <v>359001.63</v>
      </c>
      <c r="I13" s="77">
        <v>340</v>
      </c>
      <c r="J13" s="78">
        <v>359001.64</v>
      </c>
      <c r="K13" s="77">
        <v>339</v>
      </c>
      <c r="L13" s="78">
        <v>359001.62999999989</v>
      </c>
    </row>
    <row r="14" spans="1:12" x14ac:dyDescent="0.25">
      <c r="A14" s="106">
        <v>6</v>
      </c>
      <c r="B14" s="106" t="s">
        <v>45</v>
      </c>
      <c r="C14" s="77">
        <v>453</v>
      </c>
      <c r="D14" s="78">
        <v>478662.11999999994</v>
      </c>
      <c r="E14" s="77">
        <v>113</v>
      </c>
      <c r="F14" s="78">
        <v>119665.53</v>
      </c>
      <c r="G14" s="77">
        <v>113</v>
      </c>
      <c r="H14" s="78">
        <v>119665.53</v>
      </c>
      <c r="I14" s="77">
        <v>114</v>
      </c>
      <c r="J14" s="78">
        <v>119665.53</v>
      </c>
      <c r="K14" s="77">
        <v>113</v>
      </c>
      <c r="L14" s="78">
        <v>119665.52999999997</v>
      </c>
    </row>
    <row r="15" spans="1:12" x14ac:dyDescent="0.25">
      <c r="A15" s="106">
        <v>7</v>
      </c>
      <c r="B15" s="106" t="s">
        <v>46</v>
      </c>
      <c r="C15" s="77">
        <v>1417</v>
      </c>
      <c r="D15" s="78">
        <v>1498135.2499999998</v>
      </c>
      <c r="E15" s="77">
        <v>354</v>
      </c>
      <c r="F15" s="78">
        <v>374533.81</v>
      </c>
      <c r="G15" s="77">
        <v>354</v>
      </c>
      <c r="H15" s="78">
        <v>374533.81</v>
      </c>
      <c r="I15" s="77">
        <v>355</v>
      </c>
      <c r="J15" s="78">
        <v>374533.82</v>
      </c>
      <c r="K15" s="77">
        <v>354</v>
      </c>
      <c r="L15" s="78">
        <v>374533.80999999965</v>
      </c>
    </row>
    <row r="16" spans="1:12" x14ac:dyDescent="0.25">
      <c r="A16" s="106">
        <v>8</v>
      </c>
      <c r="B16" s="106" t="s">
        <v>47</v>
      </c>
      <c r="C16" s="77">
        <v>1081</v>
      </c>
      <c r="D16" s="78">
        <v>1143052.2</v>
      </c>
      <c r="E16" s="77">
        <v>270</v>
      </c>
      <c r="F16" s="78">
        <v>285763.05</v>
      </c>
      <c r="G16" s="77">
        <v>270</v>
      </c>
      <c r="H16" s="78">
        <v>285763.05</v>
      </c>
      <c r="I16" s="77">
        <v>271</v>
      </c>
      <c r="J16" s="78">
        <v>285763.05</v>
      </c>
      <c r="K16" s="77">
        <v>270</v>
      </c>
      <c r="L16" s="78">
        <v>285763.04999999987</v>
      </c>
    </row>
    <row r="17" spans="1:12" x14ac:dyDescent="0.25">
      <c r="A17" s="106">
        <v>9</v>
      </c>
      <c r="B17" s="106" t="s">
        <v>48</v>
      </c>
      <c r="C17" s="77">
        <v>2486</v>
      </c>
      <c r="D17" s="78">
        <v>2626138.5199999996</v>
      </c>
      <c r="E17" s="77">
        <v>622</v>
      </c>
      <c r="F17" s="78">
        <v>656534.63</v>
      </c>
      <c r="G17" s="77">
        <v>622</v>
      </c>
      <c r="H17" s="78">
        <v>656534.63</v>
      </c>
      <c r="I17" s="77">
        <v>621</v>
      </c>
      <c r="J17" s="78">
        <v>656534.63</v>
      </c>
      <c r="K17" s="77">
        <v>621</v>
      </c>
      <c r="L17" s="78">
        <v>656534.62999999977</v>
      </c>
    </row>
    <row r="18" spans="1:12" x14ac:dyDescent="0.25">
      <c r="A18" s="106">
        <v>10</v>
      </c>
      <c r="B18" s="106" t="s">
        <v>49</v>
      </c>
      <c r="C18" s="77">
        <v>1541</v>
      </c>
      <c r="D18" s="78">
        <v>1629197.71</v>
      </c>
      <c r="E18" s="77">
        <v>385</v>
      </c>
      <c r="F18" s="78">
        <v>407299.43</v>
      </c>
      <c r="G18" s="77">
        <v>385</v>
      </c>
      <c r="H18" s="78">
        <v>407299.43</v>
      </c>
      <c r="I18" s="77">
        <v>386</v>
      </c>
      <c r="J18" s="78">
        <v>407299.43</v>
      </c>
      <c r="K18" s="77">
        <v>385</v>
      </c>
      <c r="L18" s="78">
        <v>407299.4200000001</v>
      </c>
    </row>
    <row r="19" spans="1:12" x14ac:dyDescent="0.25">
      <c r="A19" s="106">
        <v>11</v>
      </c>
      <c r="B19" s="106" t="s">
        <v>50</v>
      </c>
      <c r="C19" s="77">
        <v>757</v>
      </c>
      <c r="D19" s="78">
        <v>799941.06</v>
      </c>
      <c r="E19" s="77">
        <v>189</v>
      </c>
      <c r="F19" s="78">
        <v>199985.27</v>
      </c>
      <c r="G19" s="77">
        <v>189</v>
      </c>
      <c r="H19" s="78">
        <v>199985.27</v>
      </c>
      <c r="I19" s="77">
        <v>190</v>
      </c>
      <c r="J19" s="78">
        <v>199985.26</v>
      </c>
      <c r="K19" s="77">
        <v>189</v>
      </c>
      <c r="L19" s="78">
        <v>199985.26</v>
      </c>
    </row>
    <row r="20" spans="1:12" ht="16.5" customHeight="1" x14ac:dyDescent="0.25">
      <c r="A20" s="106">
        <v>12</v>
      </c>
      <c r="B20" s="106" t="s">
        <v>51</v>
      </c>
      <c r="C20" s="77">
        <v>855</v>
      </c>
      <c r="D20" s="78">
        <v>904009.99</v>
      </c>
      <c r="E20" s="77">
        <v>214</v>
      </c>
      <c r="F20" s="78">
        <v>226002.5</v>
      </c>
      <c r="G20" s="77">
        <v>214</v>
      </c>
      <c r="H20" s="78">
        <v>226002.5</v>
      </c>
      <c r="I20" s="77">
        <v>214</v>
      </c>
      <c r="J20" s="78">
        <v>226002.5</v>
      </c>
      <c r="K20" s="77">
        <v>213</v>
      </c>
      <c r="L20" s="78">
        <v>226002.49</v>
      </c>
    </row>
    <row r="21" spans="1:12" x14ac:dyDescent="0.25">
      <c r="A21" s="106">
        <v>13</v>
      </c>
      <c r="B21" s="106" t="s">
        <v>52</v>
      </c>
      <c r="C21" s="77">
        <v>816</v>
      </c>
      <c r="D21" s="78">
        <v>862912.65</v>
      </c>
      <c r="E21" s="77">
        <v>204</v>
      </c>
      <c r="F21" s="78">
        <v>215728.16</v>
      </c>
      <c r="G21" s="77">
        <v>204</v>
      </c>
      <c r="H21" s="78">
        <v>215728.16</v>
      </c>
      <c r="I21" s="77">
        <v>204</v>
      </c>
      <c r="J21" s="78">
        <v>215728.17</v>
      </c>
      <c r="K21" s="77">
        <v>204</v>
      </c>
      <c r="L21" s="78">
        <v>215728.15999999995</v>
      </c>
    </row>
    <row r="22" spans="1:12" x14ac:dyDescent="0.25">
      <c r="A22" s="106">
        <v>14</v>
      </c>
      <c r="B22" s="106" t="s">
        <v>53</v>
      </c>
      <c r="C22" s="77">
        <v>595</v>
      </c>
      <c r="D22" s="78">
        <v>630103.25</v>
      </c>
      <c r="E22" s="77">
        <v>149</v>
      </c>
      <c r="F22" s="78">
        <v>157525.81</v>
      </c>
      <c r="G22" s="77">
        <v>149</v>
      </c>
      <c r="H22" s="78">
        <v>157525.81</v>
      </c>
      <c r="I22" s="77">
        <v>149</v>
      </c>
      <c r="J22" s="78">
        <v>157525.82</v>
      </c>
      <c r="K22" s="77">
        <v>148</v>
      </c>
      <c r="L22" s="78">
        <v>157525.81</v>
      </c>
    </row>
    <row r="23" spans="1:12" x14ac:dyDescent="0.25">
      <c r="A23" s="106">
        <v>15</v>
      </c>
      <c r="B23" s="106" t="s">
        <v>54</v>
      </c>
      <c r="C23" s="77">
        <v>963</v>
      </c>
      <c r="D23" s="78">
        <v>1019021.53</v>
      </c>
      <c r="E23" s="77">
        <v>241</v>
      </c>
      <c r="F23" s="78">
        <v>254755.38</v>
      </c>
      <c r="G23" s="77">
        <v>241</v>
      </c>
      <c r="H23" s="78">
        <v>254755.38</v>
      </c>
      <c r="I23" s="77">
        <v>241</v>
      </c>
      <c r="J23" s="78">
        <v>254755.39</v>
      </c>
      <c r="K23" s="77">
        <v>240</v>
      </c>
      <c r="L23" s="78">
        <v>254755.38</v>
      </c>
    </row>
    <row r="24" spans="1:12" x14ac:dyDescent="0.25">
      <c r="A24" s="106">
        <v>16</v>
      </c>
      <c r="B24" s="106" t="s">
        <v>55</v>
      </c>
      <c r="C24" s="77">
        <v>575</v>
      </c>
      <c r="D24" s="78">
        <v>608419.21000000008</v>
      </c>
      <c r="E24" s="77">
        <v>144</v>
      </c>
      <c r="F24" s="78">
        <v>152104.79999999999</v>
      </c>
      <c r="G24" s="77">
        <v>144</v>
      </c>
      <c r="H24" s="78">
        <v>152104.79999999999</v>
      </c>
      <c r="I24" s="77">
        <v>144</v>
      </c>
      <c r="J24" s="78">
        <v>152104.81</v>
      </c>
      <c r="K24" s="77">
        <v>143</v>
      </c>
      <c r="L24" s="78">
        <v>152104.8000000001</v>
      </c>
    </row>
    <row r="25" spans="1:12" x14ac:dyDescent="0.25">
      <c r="A25" s="106">
        <v>17</v>
      </c>
      <c r="B25" s="106" t="s">
        <v>56</v>
      </c>
      <c r="C25" s="77">
        <v>528</v>
      </c>
      <c r="D25" s="78">
        <v>559216.84000000008</v>
      </c>
      <c r="E25" s="77">
        <v>132</v>
      </c>
      <c r="F25" s="78">
        <v>139804.21</v>
      </c>
      <c r="G25" s="77">
        <v>132</v>
      </c>
      <c r="H25" s="78">
        <v>139804.21</v>
      </c>
      <c r="I25" s="77">
        <v>132</v>
      </c>
      <c r="J25" s="78">
        <v>139804.21</v>
      </c>
      <c r="K25" s="77">
        <v>132</v>
      </c>
      <c r="L25" s="78">
        <v>139804.21000000017</v>
      </c>
    </row>
    <row r="26" spans="1:12" x14ac:dyDescent="0.25">
      <c r="A26" s="106">
        <v>18</v>
      </c>
      <c r="B26" s="106" t="s">
        <v>57</v>
      </c>
      <c r="C26" s="77">
        <v>785</v>
      </c>
      <c r="D26" s="78">
        <v>829761.27</v>
      </c>
      <c r="E26" s="77">
        <v>196</v>
      </c>
      <c r="F26" s="78">
        <v>207440.32</v>
      </c>
      <c r="G26" s="77">
        <v>196</v>
      </c>
      <c r="H26" s="78">
        <v>207440.32</v>
      </c>
      <c r="I26" s="77">
        <v>197</v>
      </c>
      <c r="J26" s="78">
        <v>207440.32</v>
      </c>
      <c r="K26" s="77">
        <v>196</v>
      </c>
      <c r="L26" s="78">
        <v>207440.30999999994</v>
      </c>
    </row>
    <row r="27" spans="1:12" x14ac:dyDescent="0.25">
      <c r="A27" s="106">
        <v>19</v>
      </c>
      <c r="B27" s="106" t="s">
        <v>58</v>
      </c>
      <c r="C27" s="77">
        <v>298</v>
      </c>
      <c r="D27" s="78">
        <v>314468.37999999995</v>
      </c>
      <c r="E27" s="77">
        <v>75</v>
      </c>
      <c r="F27" s="78">
        <v>78617.100000000006</v>
      </c>
      <c r="G27" s="77">
        <v>75</v>
      </c>
      <c r="H27" s="78">
        <v>78617.100000000006</v>
      </c>
      <c r="I27" s="77">
        <v>74</v>
      </c>
      <c r="J27" s="78">
        <v>78617.09</v>
      </c>
      <c r="K27" s="77">
        <v>74</v>
      </c>
      <c r="L27" s="78">
        <v>78617.089999999938</v>
      </c>
    </row>
    <row r="28" spans="1:12" x14ac:dyDescent="0.25">
      <c r="A28" s="106">
        <v>20</v>
      </c>
      <c r="B28" s="106" t="s">
        <v>59</v>
      </c>
      <c r="C28" s="77">
        <v>1274</v>
      </c>
      <c r="D28" s="78">
        <v>1347732.61</v>
      </c>
      <c r="E28" s="77">
        <v>319</v>
      </c>
      <c r="F28" s="78">
        <v>336933.15</v>
      </c>
      <c r="G28" s="77">
        <v>319</v>
      </c>
      <c r="H28" s="78">
        <v>336933.15</v>
      </c>
      <c r="I28" s="77">
        <v>318</v>
      </c>
      <c r="J28" s="78">
        <v>336933.16</v>
      </c>
      <c r="K28" s="77">
        <v>318</v>
      </c>
      <c r="L28" s="78">
        <v>336933.15000000008</v>
      </c>
    </row>
    <row r="29" spans="1:12" x14ac:dyDescent="0.25">
      <c r="A29" s="106">
        <v>21</v>
      </c>
      <c r="B29" s="106" t="s">
        <v>60</v>
      </c>
      <c r="C29" s="77">
        <v>819</v>
      </c>
      <c r="D29" s="78">
        <v>866391.98</v>
      </c>
      <c r="E29" s="77">
        <v>205</v>
      </c>
      <c r="F29" s="78">
        <v>216598</v>
      </c>
      <c r="G29" s="77">
        <v>205</v>
      </c>
      <c r="H29" s="78">
        <v>216598</v>
      </c>
      <c r="I29" s="77">
        <v>205</v>
      </c>
      <c r="J29" s="78">
        <v>216597.99</v>
      </c>
      <c r="K29" s="77">
        <v>204</v>
      </c>
      <c r="L29" s="78">
        <v>216597.99</v>
      </c>
    </row>
    <row r="30" spans="1:12" x14ac:dyDescent="0.25">
      <c r="A30" s="106">
        <v>22</v>
      </c>
      <c r="B30" s="106" t="s">
        <v>61</v>
      </c>
      <c r="C30" s="77">
        <v>1346</v>
      </c>
      <c r="D30" s="78">
        <v>1423434.9300000002</v>
      </c>
      <c r="E30" s="77">
        <v>337</v>
      </c>
      <c r="F30" s="78">
        <v>355858.73</v>
      </c>
      <c r="G30" s="77">
        <v>337</v>
      </c>
      <c r="H30" s="78">
        <v>355858.73</v>
      </c>
      <c r="I30" s="77">
        <v>336</v>
      </c>
      <c r="J30" s="78">
        <v>355858.74</v>
      </c>
      <c r="K30" s="77">
        <v>336</v>
      </c>
      <c r="L30" s="78">
        <v>355858.73000000021</v>
      </c>
    </row>
    <row r="31" spans="1:12" x14ac:dyDescent="0.25">
      <c r="A31" s="106">
        <v>23</v>
      </c>
      <c r="B31" s="106" t="s">
        <v>62</v>
      </c>
      <c r="C31" s="77">
        <v>975</v>
      </c>
      <c r="D31" s="78">
        <v>1030867.2800000001</v>
      </c>
      <c r="E31" s="77">
        <v>244</v>
      </c>
      <c r="F31" s="78">
        <v>257716.82</v>
      </c>
      <c r="G31" s="77">
        <v>244</v>
      </c>
      <c r="H31" s="78">
        <v>257716.82</v>
      </c>
      <c r="I31" s="77">
        <v>244</v>
      </c>
      <c r="J31" s="78">
        <v>257716.82</v>
      </c>
      <c r="K31" s="77">
        <v>243</v>
      </c>
      <c r="L31" s="78">
        <v>257716.82000000018</v>
      </c>
    </row>
    <row r="32" spans="1:12" x14ac:dyDescent="0.25">
      <c r="A32" s="106">
        <v>24</v>
      </c>
      <c r="B32" s="106" t="s">
        <v>63</v>
      </c>
      <c r="C32" s="77">
        <v>967</v>
      </c>
      <c r="D32" s="78">
        <v>1022952.4</v>
      </c>
      <c r="E32" s="77">
        <v>242</v>
      </c>
      <c r="F32" s="78">
        <v>255738.1</v>
      </c>
      <c r="G32" s="77">
        <v>242</v>
      </c>
      <c r="H32" s="78">
        <v>255738.1</v>
      </c>
      <c r="I32" s="77">
        <v>242</v>
      </c>
      <c r="J32" s="78">
        <v>255738.1</v>
      </c>
      <c r="K32" s="77">
        <v>241</v>
      </c>
      <c r="L32" s="78">
        <v>255738.10000000006</v>
      </c>
    </row>
    <row r="33" spans="1:12" x14ac:dyDescent="0.25">
      <c r="A33" s="106">
        <v>25</v>
      </c>
      <c r="B33" s="106" t="s">
        <v>64</v>
      </c>
      <c r="C33" s="77">
        <v>28957</v>
      </c>
      <c r="D33" s="78">
        <v>16731520.310000006</v>
      </c>
      <c r="E33" s="77">
        <v>7239</v>
      </c>
      <c r="F33" s="78">
        <v>4182880.08</v>
      </c>
      <c r="G33" s="77">
        <v>7239</v>
      </c>
      <c r="H33" s="78">
        <v>4182880.08</v>
      </c>
      <c r="I33" s="77">
        <v>7240</v>
      </c>
      <c r="J33" s="78">
        <v>4182880.08</v>
      </c>
      <c r="K33" s="77">
        <v>7239</v>
      </c>
      <c r="L33" s="78">
        <v>4182880.0700000059</v>
      </c>
    </row>
    <row r="34" spans="1:12" x14ac:dyDescent="0.25">
      <c r="A34" s="106">
        <v>26</v>
      </c>
      <c r="B34" s="106" t="s">
        <v>65</v>
      </c>
      <c r="C34" s="77">
        <v>148</v>
      </c>
      <c r="D34" s="78">
        <v>94591.360000000015</v>
      </c>
      <c r="E34" s="77">
        <v>37</v>
      </c>
      <c r="F34" s="78">
        <v>23647.84</v>
      </c>
      <c r="G34" s="77">
        <v>37</v>
      </c>
      <c r="H34" s="78">
        <v>23647.84</v>
      </c>
      <c r="I34" s="77">
        <v>37</v>
      </c>
      <c r="J34" s="78">
        <v>23647.84</v>
      </c>
      <c r="K34" s="77">
        <v>37</v>
      </c>
      <c r="L34" s="78">
        <v>23647.840000000022</v>
      </c>
    </row>
    <row r="35" spans="1:12" x14ac:dyDescent="0.25">
      <c r="A35" s="106">
        <v>27</v>
      </c>
      <c r="B35" s="106" t="s">
        <v>66</v>
      </c>
      <c r="C35" s="77">
        <v>6843</v>
      </c>
      <c r="D35" s="78">
        <v>5080937.26</v>
      </c>
      <c r="E35" s="77">
        <v>1711</v>
      </c>
      <c r="F35" s="78">
        <v>1270234.32</v>
      </c>
      <c r="G35" s="77">
        <v>1711</v>
      </c>
      <c r="H35" s="78">
        <v>1270234.32</v>
      </c>
      <c r="I35" s="77">
        <v>1711</v>
      </c>
      <c r="J35" s="78">
        <v>1270234.31</v>
      </c>
      <c r="K35" s="77">
        <v>1710</v>
      </c>
      <c r="L35" s="78">
        <v>1270234.3099999991</v>
      </c>
    </row>
    <row r="36" spans="1:12" x14ac:dyDescent="0.25">
      <c r="A36" s="106">
        <v>28</v>
      </c>
      <c r="B36" s="106" t="s">
        <v>67</v>
      </c>
      <c r="C36" s="77">
        <v>0</v>
      </c>
      <c r="D36" s="78">
        <v>0</v>
      </c>
      <c r="E36" s="77">
        <v>0</v>
      </c>
      <c r="F36" s="78">
        <v>0</v>
      </c>
      <c r="G36" s="77">
        <v>0</v>
      </c>
      <c r="H36" s="78">
        <v>0</v>
      </c>
      <c r="I36" s="77">
        <v>0</v>
      </c>
      <c r="J36" s="78">
        <v>0</v>
      </c>
      <c r="K36" s="77">
        <v>0</v>
      </c>
      <c r="L36" s="78">
        <v>0</v>
      </c>
    </row>
    <row r="37" spans="1:12" x14ac:dyDescent="0.25">
      <c r="A37" s="106">
        <v>29</v>
      </c>
      <c r="B37" s="106" t="s">
        <v>68</v>
      </c>
      <c r="C37" s="77">
        <v>42</v>
      </c>
      <c r="D37" s="78">
        <v>29954.18</v>
      </c>
      <c r="E37" s="77">
        <v>11</v>
      </c>
      <c r="F37" s="78">
        <v>7488.55</v>
      </c>
      <c r="G37" s="77">
        <v>11</v>
      </c>
      <c r="H37" s="78">
        <v>7488.55</v>
      </c>
      <c r="I37" s="77">
        <v>10</v>
      </c>
      <c r="J37" s="78">
        <v>7488.54</v>
      </c>
      <c r="K37" s="77">
        <v>10</v>
      </c>
      <c r="L37" s="78">
        <v>7488.5400000000018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1076</v>
      </c>
      <c r="D41" s="78">
        <v>519363.68</v>
      </c>
      <c r="E41" s="77">
        <v>269</v>
      </c>
      <c r="F41" s="78">
        <v>129840.92</v>
      </c>
      <c r="G41" s="77">
        <v>269</v>
      </c>
      <c r="H41" s="78">
        <v>129840.92</v>
      </c>
      <c r="I41" s="77">
        <v>269</v>
      </c>
      <c r="J41" s="78">
        <v>129840.92</v>
      </c>
      <c r="K41" s="77">
        <v>269</v>
      </c>
      <c r="L41" s="78">
        <v>129840.92000000003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0</v>
      </c>
      <c r="D43" s="78">
        <v>0</v>
      </c>
      <c r="E43" s="77">
        <v>0</v>
      </c>
      <c r="F43" s="78">
        <v>0</v>
      </c>
      <c r="G43" s="77">
        <v>0</v>
      </c>
      <c r="H43" s="78">
        <v>0</v>
      </c>
      <c r="I43" s="77">
        <v>0</v>
      </c>
      <c r="J43" s="78">
        <v>0</v>
      </c>
      <c r="K43" s="77">
        <v>0</v>
      </c>
      <c r="L43" s="78">
        <v>0</v>
      </c>
    </row>
    <row r="44" spans="1:12" x14ac:dyDescent="0.25">
      <c r="A44" s="106">
        <v>36</v>
      </c>
      <c r="B44" s="106" t="s">
        <v>75</v>
      </c>
      <c r="C44" s="77">
        <v>0</v>
      </c>
      <c r="D44" s="78">
        <v>0</v>
      </c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</row>
    <row r="45" spans="1:12" x14ac:dyDescent="0.25">
      <c r="A45" s="106">
        <v>37</v>
      </c>
      <c r="B45" s="106" t="s">
        <v>76</v>
      </c>
      <c r="C45" s="77">
        <v>2441</v>
      </c>
      <c r="D45" s="78">
        <v>1437895.4800000002</v>
      </c>
      <c r="E45" s="77">
        <v>610</v>
      </c>
      <c r="F45" s="78">
        <v>359473.87</v>
      </c>
      <c r="G45" s="77">
        <v>610</v>
      </c>
      <c r="H45" s="78">
        <v>359473.87</v>
      </c>
      <c r="I45" s="77">
        <v>611</v>
      </c>
      <c r="J45" s="78">
        <v>359473.87</v>
      </c>
      <c r="K45" s="77">
        <v>610</v>
      </c>
      <c r="L45" s="78">
        <v>359473.87000000034</v>
      </c>
    </row>
    <row r="46" spans="1:12" x14ac:dyDescent="0.25">
      <c r="A46" s="106">
        <v>38</v>
      </c>
      <c r="B46" s="106" t="s">
        <v>77</v>
      </c>
      <c r="C46" s="77">
        <v>4280</v>
      </c>
      <c r="D46" s="78">
        <v>2486487.65</v>
      </c>
      <c r="E46" s="77">
        <v>1070</v>
      </c>
      <c r="F46" s="78">
        <v>621621.91</v>
      </c>
      <c r="G46" s="77">
        <v>1070</v>
      </c>
      <c r="H46" s="78">
        <v>688656.68</v>
      </c>
      <c r="I46" s="77">
        <v>1070</v>
      </c>
      <c r="J46" s="78">
        <v>588104.53</v>
      </c>
      <c r="K46" s="77">
        <v>1070</v>
      </c>
      <c r="L46" s="78">
        <v>588104.52999999956</v>
      </c>
    </row>
    <row r="47" spans="1:12" x14ac:dyDescent="0.25">
      <c r="A47" s="106">
        <v>39</v>
      </c>
      <c r="B47" s="106" t="s">
        <v>78</v>
      </c>
      <c r="C47" s="77">
        <v>6974</v>
      </c>
      <c r="D47" s="78">
        <v>3151920.74</v>
      </c>
      <c r="E47" s="77">
        <v>1744</v>
      </c>
      <c r="F47" s="78">
        <v>787980.19</v>
      </c>
      <c r="G47" s="77">
        <v>1744</v>
      </c>
      <c r="H47" s="78">
        <v>787980.19</v>
      </c>
      <c r="I47" s="77">
        <v>1743</v>
      </c>
      <c r="J47" s="78">
        <v>787980.18</v>
      </c>
      <c r="K47" s="77">
        <v>1743</v>
      </c>
      <c r="L47" s="78">
        <v>787980.18000000028</v>
      </c>
    </row>
    <row r="48" spans="1:12" x14ac:dyDescent="0.25">
      <c r="A48" s="106">
        <v>40</v>
      </c>
      <c r="B48" s="106" t="s">
        <v>79</v>
      </c>
      <c r="C48" s="77">
        <v>14154</v>
      </c>
      <c r="D48" s="78">
        <v>8961111.1399999987</v>
      </c>
      <c r="E48" s="77">
        <v>3539</v>
      </c>
      <c r="F48" s="78">
        <v>2240277.79</v>
      </c>
      <c r="G48" s="77">
        <v>3539</v>
      </c>
      <c r="H48" s="78">
        <v>2240277.79</v>
      </c>
      <c r="I48" s="77">
        <v>3538</v>
      </c>
      <c r="J48" s="78">
        <v>2240277.7799999998</v>
      </c>
      <c r="K48" s="77">
        <v>3538</v>
      </c>
      <c r="L48" s="78">
        <v>2240277.7799999989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5666</v>
      </c>
      <c r="D51" s="78">
        <v>3809211.1100000003</v>
      </c>
      <c r="E51" s="77">
        <v>1417</v>
      </c>
      <c r="F51" s="78">
        <v>952302.78</v>
      </c>
      <c r="G51" s="77">
        <v>1417</v>
      </c>
      <c r="H51" s="78">
        <v>952302.78</v>
      </c>
      <c r="I51" s="77">
        <v>1416</v>
      </c>
      <c r="J51" s="78">
        <v>952302.78</v>
      </c>
      <c r="K51" s="77">
        <v>1416</v>
      </c>
      <c r="L51" s="78">
        <v>952302.77</v>
      </c>
    </row>
    <row r="52" spans="1:12" x14ac:dyDescent="0.25">
      <c r="A52" s="106">
        <v>44</v>
      </c>
      <c r="B52" s="106" t="s">
        <v>83</v>
      </c>
      <c r="C52" s="77">
        <v>325</v>
      </c>
      <c r="D52" s="78">
        <v>182569.36</v>
      </c>
      <c r="E52" s="77">
        <v>81</v>
      </c>
      <c r="F52" s="78">
        <v>45642.34</v>
      </c>
      <c r="G52" s="77">
        <v>81</v>
      </c>
      <c r="H52" s="78">
        <v>45642.34</v>
      </c>
      <c r="I52" s="77">
        <v>82</v>
      </c>
      <c r="J52" s="78">
        <v>45642.34</v>
      </c>
      <c r="K52" s="77">
        <v>81</v>
      </c>
      <c r="L52" s="78">
        <v>45642.34</v>
      </c>
    </row>
    <row r="53" spans="1:12" x14ac:dyDescent="0.25">
      <c r="A53" s="106">
        <v>45</v>
      </c>
      <c r="B53" s="106" t="s">
        <v>84</v>
      </c>
      <c r="C53" s="77">
        <v>795</v>
      </c>
      <c r="D53" s="78">
        <v>518912.4</v>
      </c>
      <c r="E53" s="77">
        <v>199</v>
      </c>
      <c r="F53" s="78">
        <v>129728.1</v>
      </c>
      <c r="G53" s="77">
        <v>199</v>
      </c>
      <c r="H53" s="78">
        <v>129728.1</v>
      </c>
      <c r="I53" s="77">
        <v>199</v>
      </c>
      <c r="J53" s="78">
        <v>129728.1</v>
      </c>
      <c r="K53" s="77">
        <v>198</v>
      </c>
      <c r="L53" s="78">
        <v>129728.10000000003</v>
      </c>
    </row>
    <row r="54" spans="1:12" x14ac:dyDescent="0.25">
      <c r="A54" s="106">
        <v>46</v>
      </c>
      <c r="B54" s="106" t="s">
        <v>85</v>
      </c>
      <c r="C54" s="77">
        <v>1668</v>
      </c>
      <c r="D54" s="78">
        <v>1098893.48</v>
      </c>
      <c r="E54" s="77">
        <v>417</v>
      </c>
      <c r="F54" s="78">
        <v>274723.37</v>
      </c>
      <c r="G54" s="77">
        <v>417</v>
      </c>
      <c r="H54" s="78">
        <v>315969.81</v>
      </c>
      <c r="I54" s="77">
        <v>417</v>
      </c>
      <c r="J54" s="78">
        <v>254100.15</v>
      </c>
      <c r="K54" s="77">
        <v>417</v>
      </c>
      <c r="L54" s="78">
        <v>254100.15</v>
      </c>
    </row>
    <row r="55" spans="1:12" x14ac:dyDescent="0.25">
      <c r="A55" s="106">
        <v>47</v>
      </c>
      <c r="B55" s="106" t="s">
        <v>86</v>
      </c>
      <c r="C55" s="77">
        <v>24</v>
      </c>
      <c r="D55" s="78">
        <v>15665.28</v>
      </c>
      <c r="E55" s="77">
        <v>6</v>
      </c>
      <c r="F55" s="78">
        <v>3916.32</v>
      </c>
      <c r="G55" s="77">
        <v>6</v>
      </c>
      <c r="H55" s="78">
        <v>3916.32</v>
      </c>
      <c r="I55" s="77">
        <v>6</v>
      </c>
      <c r="J55" s="78">
        <v>3916.32</v>
      </c>
      <c r="K55" s="77">
        <v>6</v>
      </c>
      <c r="L55" s="78">
        <v>3916.3200000000011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532</v>
      </c>
      <c r="D82" s="78">
        <v>240251.2</v>
      </c>
      <c r="E82" s="77">
        <v>133</v>
      </c>
      <c r="F82" s="78">
        <v>60062.8</v>
      </c>
      <c r="G82" s="77">
        <v>133</v>
      </c>
      <c r="H82" s="78">
        <v>60062.8</v>
      </c>
      <c r="I82" s="77">
        <v>133</v>
      </c>
      <c r="J82" s="78">
        <v>60062.8</v>
      </c>
      <c r="K82" s="77">
        <v>133</v>
      </c>
      <c r="L82" s="78">
        <v>60062.800000000017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>
        <v>0</v>
      </c>
      <c r="D86" s="78">
        <v>0</v>
      </c>
      <c r="E86" s="77">
        <v>0</v>
      </c>
      <c r="F86" s="78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</row>
    <row r="87" spans="1:12" x14ac:dyDescent="0.25">
      <c r="A87" s="106">
        <v>0</v>
      </c>
      <c r="B87" s="106" t="s">
        <v>117</v>
      </c>
      <c r="C87" s="80">
        <v>96698</v>
      </c>
      <c r="D87" s="81">
        <v>68438011.579999998</v>
      </c>
      <c r="E87" s="80">
        <v>24180</v>
      </c>
      <c r="F87" s="81">
        <v>17109502.920000002</v>
      </c>
      <c r="G87" s="80">
        <v>24180</v>
      </c>
      <c r="H87" s="81">
        <v>17217784.129999999</v>
      </c>
      <c r="I87" s="80">
        <v>24179</v>
      </c>
      <c r="J87" s="81">
        <v>17055362.34</v>
      </c>
      <c r="K87" s="80">
        <v>24159</v>
      </c>
      <c r="L87" s="81">
        <v>17055362.190000001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J25" sqref="J25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3" width="9.140625" style="192"/>
    <col min="14" max="14" width="14.42578125" style="192" customWidth="1"/>
    <col min="15" max="15" width="9.140625" style="192"/>
    <col min="16" max="16" width="14.28515625" style="192" customWidth="1"/>
    <col min="17" max="17" width="9.140625" style="192"/>
    <col min="18" max="16384" width="9.140625" style="79"/>
  </cols>
  <sheetData>
    <row r="1" spans="1:17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  <c r="M1" s="22"/>
      <c r="N1" s="22"/>
      <c r="O1" s="22"/>
      <c r="P1" s="22"/>
      <c r="Q1" s="22"/>
    </row>
    <row r="2" spans="1:17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  <c r="M2" s="22"/>
      <c r="N2" s="22"/>
      <c r="O2" s="22"/>
      <c r="P2" s="22"/>
      <c r="Q2" s="22"/>
    </row>
    <row r="3" spans="1:17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  <c r="M3" s="22"/>
      <c r="N3" s="22"/>
      <c r="O3" s="22"/>
      <c r="P3" s="22"/>
      <c r="Q3" s="22"/>
    </row>
    <row r="4" spans="1:17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  <c r="M4" s="22"/>
      <c r="N4" s="22"/>
      <c r="O4" s="22"/>
      <c r="P4" s="22"/>
      <c r="Q4" s="22"/>
    </row>
    <row r="5" spans="1:17" s="27" customFormat="1" ht="33.950000000000003" customHeight="1" x14ac:dyDescent="0.25">
      <c r="A5" s="113" t="s">
        <v>36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89"/>
      <c r="N5" s="189"/>
      <c r="O5" s="189"/>
      <c r="P5" s="189"/>
      <c r="Q5" s="189"/>
    </row>
    <row r="6" spans="1:17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137</v>
      </c>
      <c r="M6" s="22"/>
      <c r="N6" s="22"/>
      <c r="O6" s="22"/>
      <c r="P6" s="22"/>
      <c r="Q6" s="22"/>
    </row>
    <row r="7" spans="1:17" s="74" customFormat="1" ht="60" customHeight="1" x14ac:dyDescent="0.2">
      <c r="A7" s="120" t="s">
        <v>38</v>
      </c>
      <c r="B7" s="120" t="s">
        <v>39</v>
      </c>
      <c r="C7" s="117" t="s">
        <v>33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191"/>
      <c r="N7" s="191"/>
      <c r="O7" s="191"/>
      <c r="P7" s="191"/>
      <c r="Q7" s="191"/>
    </row>
    <row r="8" spans="1:17" s="74" customFormat="1" ht="12" x14ac:dyDescent="0.2">
      <c r="A8" s="120"/>
      <c r="B8" s="120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  <c r="M8" s="191"/>
      <c r="N8" s="191"/>
      <c r="O8" s="191"/>
      <c r="P8" s="191"/>
      <c r="Q8" s="191"/>
    </row>
    <row r="9" spans="1:17" x14ac:dyDescent="0.25">
      <c r="A9" s="106">
        <v>1</v>
      </c>
      <c r="B9" s="106" t="s">
        <v>40</v>
      </c>
      <c r="C9" s="77">
        <v>229</v>
      </c>
      <c r="D9" s="78">
        <v>242409.98</v>
      </c>
      <c r="E9" s="77">
        <v>58</v>
      </c>
      <c r="F9" s="78">
        <v>60602.5</v>
      </c>
      <c r="G9" s="77">
        <v>58</v>
      </c>
      <c r="H9" s="78">
        <v>60602.5</v>
      </c>
      <c r="I9" s="77">
        <v>57</v>
      </c>
      <c r="J9" s="78">
        <v>60602.5</v>
      </c>
      <c r="K9" s="77">
        <v>56</v>
      </c>
      <c r="L9" s="78">
        <v>60602.48000000001</v>
      </c>
    </row>
    <row r="10" spans="1:17" x14ac:dyDescent="0.25">
      <c r="A10" s="106">
        <v>2</v>
      </c>
      <c r="B10" s="106" t="s">
        <v>41</v>
      </c>
      <c r="C10" s="77">
        <v>400</v>
      </c>
      <c r="D10" s="78">
        <v>422243.33</v>
      </c>
      <c r="E10" s="77">
        <v>100</v>
      </c>
      <c r="F10" s="78">
        <v>105560.83</v>
      </c>
      <c r="G10" s="77">
        <v>100</v>
      </c>
      <c r="H10" s="78">
        <v>105560.83</v>
      </c>
      <c r="I10" s="77">
        <v>100</v>
      </c>
      <c r="J10" s="78">
        <v>105560.84</v>
      </c>
      <c r="K10" s="77">
        <v>100</v>
      </c>
      <c r="L10" s="78">
        <v>105560.82999999999</v>
      </c>
    </row>
    <row r="11" spans="1:17" x14ac:dyDescent="0.25">
      <c r="A11" s="106">
        <v>3</v>
      </c>
      <c r="B11" s="106" t="s">
        <v>42</v>
      </c>
      <c r="C11" s="77">
        <v>469</v>
      </c>
      <c r="D11" s="78">
        <v>496324.79</v>
      </c>
      <c r="E11" s="77">
        <v>118</v>
      </c>
      <c r="F11" s="78">
        <v>124081.2</v>
      </c>
      <c r="G11" s="77">
        <v>118</v>
      </c>
      <c r="H11" s="78">
        <v>124081.2</v>
      </c>
      <c r="I11" s="77">
        <v>117</v>
      </c>
      <c r="J11" s="78">
        <v>124081.2</v>
      </c>
      <c r="K11" s="77">
        <v>116</v>
      </c>
      <c r="L11" s="78">
        <v>124081.18999999996</v>
      </c>
    </row>
    <row r="12" spans="1:17" x14ac:dyDescent="0.25">
      <c r="A12" s="106">
        <v>4</v>
      </c>
      <c r="B12" s="106" t="s">
        <v>43</v>
      </c>
      <c r="C12" s="77">
        <v>344</v>
      </c>
      <c r="D12" s="78">
        <v>363172.53</v>
      </c>
      <c r="E12" s="77">
        <v>86</v>
      </c>
      <c r="F12" s="78">
        <v>90793.14</v>
      </c>
      <c r="G12" s="77">
        <v>86</v>
      </c>
      <c r="H12" s="78">
        <v>90793.14</v>
      </c>
      <c r="I12" s="77">
        <v>86</v>
      </c>
      <c r="J12" s="78">
        <v>90793.13</v>
      </c>
      <c r="K12" s="77">
        <v>86</v>
      </c>
      <c r="L12" s="78">
        <v>90793.12</v>
      </c>
    </row>
    <row r="13" spans="1:17" x14ac:dyDescent="0.25">
      <c r="A13" s="106">
        <v>5</v>
      </c>
      <c r="B13" s="106" t="s">
        <v>44</v>
      </c>
      <c r="C13" s="77">
        <v>680</v>
      </c>
      <c r="D13" s="78">
        <v>718003.27</v>
      </c>
      <c r="E13" s="77">
        <v>170</v>
      </c>
      <c r="F13" s="78">
        <v>179500.82</v>
      </c>
      <c r="G13" s="77">
        <v>170</v>
      </c>
      <c r="H13" s="78">
        <v>179500.82</v>
      </c>
      <c r="I13" s="77">
        <v>170</v>
      </c>
      <c r="J13" s="78">
        <v>179500.82</v>
      </c>
      <c r="K13" s="77">
        <v>170</v>
      </c>
      <c r="L13" s="78">
        <v>179500.80999999994</v>
      </c>
    </row>
    <row r="14" spans="1:17" x14ac:dyDescent="0.25">
      <c r="A14" s="106">
        <v>6</v>
      </c>
      <c r="B14" s="106" t="s">
        <v>45</v>
      </c>
      <c r="C14" s="77">
        <v>227</v>
      </c>
      <c r="D14" s="78">
        <v>239331.06</v>
      </c>
      <c r="E14" s="77">
        <v>57</v>
      </c>
      <c r="F14" s="78">
        <v>59832.77</v>
      </c>
      <c r="G14" s="77">
        <v>57</v>
      </c>
      <c r="H14" s="78">
        <v>59832.77</v>
      </c>
      <c r="I14" s="77">
        <v>57</v>
      </c>
      <c r="J14" s="78">
        <v>59832.77</v>
      </c>
      <c r="K14" s="77">
        <v>56</v>
      </c>
      <c r="L14" s="78">
        <v>59832.750000000022</v>
      </c>
    </row>
    <row r="15" spans="1:17" x14ac:dyDescent="0.25">
      <c r="A15" s="106">
        <v>7</v>
      </c>
      <c r="B15" s="106" t="s">
        <v>46</v>
      </c>
      <c r="C15" s="77">
        <v>709</v>
      </c>
      <c r="D15" s="78">
        <v>749067.63</v>
      </c>
      <c r="E15" s="77">
        <v>177</v>
      </c>
      <c r="F15" s="78">
        <v>187266.91</v>
      </c>
      <c r="G15" s="77">
        <v>177</v>
      </c>
      <c r="H15" s="78">
        <v>187266.91</v>
      </c>
      <c r="I15" s="77">
        <v>178</v>
      </c>
      <c r="J15" s="78">
        <v>187266.91</v>
      </c>
      <c r="K15" s="77">
        <v>177</v>
      </c>
      <c r="L15" s="78">
        <v>187266.89999999994</v>
      </c>
    </row>
    <row r="16" spans="1:17" x14ac:dyDescent="0.25">
      <c r="A16" s="106">
        <v>8</v>
      </c>
      <c r="B16" s="106" t="s">
        <v>47</v>
      </c>
      <c r="C16" s="77">
        <v>541</v>
      </c>
      <c r="D16" s="78">
        <v>571526.1</v>
      </c>
      <c r="E16" s="77">
        <v>135</v>
      </c>
      <c r="F16" s="78">
        <v>142881.53</v>
      </c>
      <c r="G16" s="77">
        <v>135</v>
      </c>
      <c r="H16" s="78">
        <v>142881.53</v>
      </c>
      <c r="I16" s="77">
        <v>136</v>
      </c>
      <c r="J16" s="78">
        <v>142881.53</v>
      </c>
      <c r="K16" s="77">
        <v>135</v>
      </c>
      <c r="L16" s="78">
        <v>142881.50999999992</v>
      </c>
    </row>
    <row r="17" spans="1:12" x14ac:dyDescent="0.25">
      <c r="A17" s="106">
        <v>9</v>
      </c>
      <c r="B17" s="106" t="s">
        <v>48</v>
      </c>
      <c r="C17" s="77">
        <v>2093</v>
      </c>
      <c r="D17" s="78">
        <v>2207638.2000000002</v>
      </c>
      <c r="E17" s="77">
        <v>524</v>
      </c>
      <c r="F17" s="78">
        <v>551909.55000000005</v>
      </c>
      <c r="G17" s="77">
        <v>524</v>
      </c>
      <c r="H17" s="78">
        <v>551909.55000000005</v>
      </c>
      <c r="I17" s="77">
        <v>523</v>
      </c>
      <c r="J17" s="78">
        <v>551909.55000000005</v>
      </c>
      <c r="K17" s="77">
        <v>522</v>
      </c>
      <c r="L17" s="78">
        <v>551909.55000000005</v>
      </c>
    </row>
    <row r="18" spans="1:12" x14ac:dyDescent="0.25">
      <c r="A18" s="106">
        <v>10</v>
      </c>
      <c r="B18" s="106" t="s">
        <v>49</v>
      </c>
      <c r="C18" s="77">
        <v>771</v>
      </c>
      <c r="D18" s="78">
        <v>814598.86</v>
      </c>
      <c r="E18" s="77">
        <v>193</v>
      </c>
      <c r="F18" s="78">
        <v>203649.72</v>
      </c>
      <c r="G18" s="77">
        <v>193</v>
      </c>
      <c r="H18" s="78">
        <v>203649.72</v>
      </c>
      <c r="I18" s="77">
        <v>193</v>
      </c>
      <c r="J18" s="78">
        <v>203649.72</v>
      </c>
      <c r="K18" s="77">
        <v>192</v>
      </c>
      <c r="L18" s="78">
        <v>203649.70000000004</v>
      </c>
    </row>
    <row r="19" spans="1:12" x14ac:dyDescent="0.25">
      <c r="A19" s="106">
        <v>11</v>
      </c>
      <c r="B19" s="106" t="s">
        <v>50</v>
      </c>
      <c r="C19" s="77">
        <v>379</v>
      </c>
      <c r="D19" s="78">
        <v>399970.53</v>
      </c>
      <c r="E19" s="77">
        <v>95</v>
      </c>
      <c r="F19" s="78">
        <v>99992.639999999999</v>
      </c>
      <c r="G19" s="77">
        <v>95</v>
      </c>
      <c r="H19" s="78">
        <v>99992.639999999999</v>
      </c>
      <c r="I19" s="77">
        <v>95</v>
      </c>
      <c r="J19" s="78">
        <v>99992.63</v>
      </c>
      <c r="K19" s="77">
        <v>94</v>
      </c>
      <c r="L19" s="78">
        <v>99992.62</v>
      </c>
    </row>
    <row r="20" spans="1:12" ht="16.5" customHeight="1" x14ac:dyDescent="0.25">
      <c r="A20" s="106">
        <v>12</v>
      </c>
      <c r="B20" s="106" t="s">
        <v>51</v>
      </c>
      <c r="C20" s="77">
        <v>428</v>
      </c>
      <c r="D20" s="78">
        <v>452005</v>
      </c>
      <c r="E20" s="77">
        <v>107</v>
      </c>
      <c r="F20" s="78">
        <v>113001.25</v>
      </c>
      <c r="G20" s="77">
        <v>107</v>
      </c>
      <c r="H20" s="78">
        <v>113001.25</v>
      </c>
      <c r="I20" s="77">
        <v>107</v>
      </c>
      <c r="J20" s="78">
        <v>113001.25</v>
      </c>
      <c r="K20" s="77">
        <v>107</v>
      </c>
      <c r="L20" s="78">
        <v>113001.25</v>
      </c>
    </row>
    <row r="21" spans="1:12" x14ac:dyDescent="0.25">
      <c r="A21" s="106">
        <v>13</v>
      </c>
      <c r="B21" s="106" t="s">
        <v>52</v>
      </c>
      <c r="C21" s="77">
        <v>48</v>
      </c>
      <c r="D21" s="78">
        <v>49729.96</v>
      </c>
      <c r="E21" s="77">
        <v>12</v>
      </c>
      <c r="F21" s="78">
        <v>12432.49</v>
      </c>
      <c r="G21" s="77">
        <v>12</v>
      </c>
      <c r="H21" s="78">
        <v>12432.49</v>
      </c>
      <c r="I21" s="77">
        <v>12</v>
      </c>
      <c r="J21" s="78">
        <v>12432.49</v>
      </c>
      <c r="K21" s="77">
        <v>12</v>
      </c>
      <c r="L21" s="78">
        <v>12432.490000000003</v>
      </c>
    </row>
    <row r="22" spans="1:12" x14ac:dyDescent="0.25">
      <c r="A22" s="106">
        <v>14</v>
      </c>
      <c r="B22" s="106" t="s">
        <v>53</v>
      </c>
      <c r="C22" s="77">
        <v>298</v>
      </c>
      <c r="D22" s="78">
        <v>315051.63</v>
      </c>
      <c r="E22" s="77">
        <v>75</v>
      </c>
      <c r="F22" s="78">
        <v>78762.91</v>
      </c>
      <c r="G22" s="77">
        <v>75</v>
      </c>
      <c r="H22" s="78">
        <v>78762.91</v>
      </c>
      <c r="I22" s="77">
        <v>75</v>
      </c>
      <c r="J22" s="78">
        <v>78762.91</v>
      </c>
      <c r="K22" s="77">
        <v>73</v>
      </c>
      <c r="L22" s="78">
        <v>78762.899999999994</v>
      </c>
    </row>
    <row r="23" spans="1:12" x14ac:dyDescent="0.25">
      <c r="A23" s="106">
        <v>15</v>
      </c>
      <c r="B23" s="106" t="s">
        <v>54</v>
      </c>
      <c r="C23" s="77">
        <v>482</v>
      </c>
      <c r="D23" s="78">
        <v>509510.77</v>
      </c>
      <c r="E23" s="77">
        <v>121</v>
      </c>
      <c r="F23" s="78">
        <v>127377.69</v>
      </c>
      <c r="G23" s="77">
        <v>121</v>
      </c>
      <c r="H23" s="78">
        <v>127377.69</v>
      </c>
      <c r="I23" s="77">
        <v>121</v>
      </c>
      <c r="J23" s="78">
        <v>127377.7</v>
      </c>
      <c r="K23" s="77">
        <v>119</v>
      </c>
      <c r="L23" s="78">
        <v>127377.69000000002</v>
      </c>
    </row>
    <row r="24" spans="1:12" x14ac:dyDescent="0.25">
      <c r="A24" s="106">
        <v>16</v>
      </c>
      <c r="B24" s="106" t="s">
        <v>55</v>
      </c>
      <c r="C24" s="77">
        <v>288</v>
      </c>
      <c r="D24" s="78">
        <v>304209.61</v>
      </c>
      <c r="E24" s="77">
        <v>72</v>
      </c>
      <c r="F24" s="78">
        <v>76052.399999999994</v>
      </c>
      <c r="G24" s="77">
        <v>72</v>
      </c>
      <c r="H24" s="78">
        <v>76052.399999999994</v>
      </c>
      <c r="I24" s="77">
        <v>72</v>
      </c>
      <c r="J24" s="78">
        <v>76052.41</v>
      </c>
      <c r="K24" s="77">
        <v>72</v>
      </c>
      <c r="L24" s="78">
        <v>76052.399999999994</v>
      </c>
    </row>
    <row r="25" spans="1:12" x14ac:dyDescent="0.25">
      <c r="A25" s="106">
        <v>17</v>
      </c>
      <c r="B25" s="106" t="s">
        <v>56</v>
      </c>
      <c r="C25" s="77">
        <v>264</v>
      </c>
      <c r="D25" s="78">
        <v>279608.42</v>
      </c>
      <c r="E25" s="77">
        <v>66</v>
      </c>
      <c r="F25" s="78">
        <v>69902.11</v>
      </c>
      <c r="G25" s="77">
        <v>66</v>
      </c>
      <c r="H25" s="78">
        <v>69902.11</v>
      </c>
      <c r="I25" s="77">
        <v>66</v>
      </c>
      <c r="J25" s="78">
        <v>69902.11</v>
      </c>
      <c r="K25" s="77">
        <v>66</v>
      </c>
      <c r="L25" s="78">
        <v>69902.090000000011</v>
      </c>
    </row>
    <row r="26" spans="1:12" x14ac:dyDescent="0.25">
      <c r="A26" s="106">
        <v>18</v>
      </c>
      <c r="B26" s="106" t="s">
        <v>57</v>
      </c>
      <c r="C26" s="77">
        <v>393</v>
      </c>
      <c r="D26" s="78">
        <v>414880.64</v>
      </c>
      <c r="E26" s="77">
        <v>98</v>
      </c>
      <c r="F26" s="78">
        <v>103720.16</v>
      </c>
      <c r="G26" s="77">
        <v>98</v>
      </c>
      <c r="H26" s="78">
        <v>103720.16</v>
      </c>
      <c r="I26" s="77">
        <v>99</v>
      </c>
      <c r="J26" s="78">
        <v>103720.16</v>
      </c>
      <c r="K26" s="77">
        <v>98</v>
      </c>
      <c r="L26" s="78">
        <v>103720.15999999997</v>
      </c>
    </row>
    <row r="27" spans="1:12" x14ac:dyDescent="0.25">
      <c r="A27" s="106">
        <v>19</v>
      </c>
      <c r="B27" s="106" t="s">
        <v>58</v>
      </c>
      <c r="C27" s="77">
        <v>149</v>
      </c>
      <c r="D27" s="78">
        <v>157234.19</v>
      </c>
      <c r="E27" s="77">
        <v>38</v>
      </c>
      <c r="F27" s="78">
        <v>39308.550000000003</v>
      </c>
      <c r="G27" s="77">
        <v>38</v>
      </c>
      <c r="H27" s="78">
        <v>39308.550000000003</v>
      </c>
      <c r="I27" s="77">
        <v>37</v>
      </c>
      <c r="J27" s="78">
        <v>39308.550000000003</v>
      </c>
      <c r="K27" s="77">
        <v>36</v>
      </c>
      <c r="L27" s="78">
        <v>39308.539999999994</v>
      </c>
    </row>
    <row r="28" spans="1:12" x14ac:dyDescent="0.25">
      <c r="A28" s="106">
        <v>20</v>
      </c>
      <c r="B28" s="106" t="s">
        <v>59</v>
      </c>
      <c r="C28" s="77">
        <v>532</v>
      </c>
      <c r="D28" s="78">
        <v>564818.30000000005</v>
      </c>
      <c r="E28" s="77">
        <v>133</v>
      </c>
      <c r="F28" s="78">
        <v>141204.57</v>
      </c>
      <c r="G28" s="77">
        <v>133</v>
      </c>
      <c r="H28" s="78">
        <v>141204.57</v>
      </c>
      <c r="I28" s="77">
        <v>133</v>
      </c>
      <c r="J28" s="78">
        <v>141204.57999999999</v>
      </c>
      <c r="K28" s="77">
        <v>133</v>
      </c>
      <c r="L28" s="78">
        <v>141204.58000000005</v>
      </c>
    </row>
    <row r="29" spans="1:12" x14ac:dyDescent="0.25">
      <c r="A29" s="106">
        <v>21</v>
      </c>
      <c r="B29" s="106" t="s">
        <v>60</v>
      </c>
      <c r="C29" s="77">
        <v>410</v>
      </c>
      <c r="D29" s="78">
        <v>433195.99</v>
      </c>
      <c r="E29" s="77">
        <v>103</v>
      </c>
      <c r="F29" s="78">
        <v>108299</v>
      </c>
      <c r="G29" s="77">
        <v>103</v>
      </c>
      <c r="H29" s="78">
        <v>108299</v>
      </c>
      <c r="I29" s="77">
        <v>103</v>
      </c>
      <c r="J29" s="78">
        <v>108299</v>
      </c>
      <c r="K29" s="77">
        <v>101</v>
      </c>
      <c r="L29" s="78">
        <v>108298.98999999999</v>
      </c>
    </row>
    <row r="30" spans="1:12" x14ac:dyDescent="0.25">
      <c r="A30" s="106">
        <v>22</v>
      </c>
      <c r="B30" s="106" t="s">
        <v>61</v>
      </c>
      <c r="C30" s="77">
        <v>307</v>
      </c>
      <c r="D30" s="78">
        <v>332632.39</v>
      </c>
      <c r="E30" s="77">
        <v>77</v>
      </c>
      <c r="F30" s="78">
        <v>83158.100000000006</v>
      </c>
      <c r="G30" s="77">
        <v>77</v>
      </c>
      <c r="H30" s="78">
        <v>83158.100000000006</v>
      </c>
      <c r="I30" s="77">
        <v>77</v>
      </c>
      <c r="J30" s="78">
        <v>83158.100000000006</v>
      </c>
      <c r="K30" s="77">
        <v>76</v>
      </c>
      <c r="L30" s="78">
        <v>83158.09</v>
      </c>
    </row>
    <row r="31" spans="1:12" x14ac:dyDescent="0.25">
      <c r="A31" s="106">
        <v>23</v>
      </c>
      <c r="B31" s="106" t="s">
        <v>62</v>
      </c>
      <c r="C31" s="77">
        <v>488</v>
      </c>
      <c r="D31" s="78">
        <v>515433.64</v>
      </c>
      <c r="E31" s="77">
        <v>122</v>
      </c>
      <c r="F31" s="78">
        <v>128858.41</v>
      </c>
      <c r="G31" s="77">
        <v>122</v>
      </c>
      <c r="H31" s="78">
        <v>128858.41</v>
      </c>
      <c r="I31" s="77">
        <v>122</v>
      </c>
      <c r="J31" s="78">
        <v>128858.41</v>
      </c>
      <c r="K31" s="77">
        <v>122</v>
      </c>
      <c r="L31" s="78">
        <v>128858.40999999997</v>
      </c>
    </row>
    <row r="32" spans="1:12" x14ac:dyDescent="0.25">
      <c r="A32" s="106">
        <v>24</v>
      </c>
      <c r="B32" s="106" t="s">
        <v>63</v>
      </c>
      <c r="C32" s="77">
        <v>484</v>
      </c>
      <c r="D32" s="78">
        <v>511476.2</v>
      </c>
      <c r="E32" s="77">
        <v>121</v>
      </c>
      <c r="F32" s="78">
        <v>127869.05</v>
      </c>
      <c r="G32" s="77">
        <v>121</v>
      </c>
      <c r="H32" s="78">
        <v>127869.05</v>
      </c>
      <c r="I32" s="77">
        <v>121</v>
      </c>
      <c r="J32" s="78">
        <v>127869.05</v>
      </c>
      <c r="K32" s="77">
        <v>121</v>
      </c>
      <c r="L32" s="78">
        <v>127869.05000000003</v>
      </c>
    </row>
    <row r="33" spans="1:12" x14ac:dyDescent="0.25">
      <c r="A33" s="106">
        <v>25</v>
      </c>
      <c r="B33" s="106" t="s">
        <v>64</v>
      </c>
      <c r="C33" s="77">
        <v>16329</v>
      </c>
      <c r="D33" s="78">
        <v>9514300.7699999996</v>
      </c>
      <c r="E33" s="77">
        <v>4082</v>
      </c>
      <c r="F33" s="78">
        <v>2378575.19</v>
      </c>
      <c r="G33" s="77">
        <v>4082</v>
      </c>
      <c r="H33" s="78">
        <v>2378575.19</v>
      </c>
      <c r="I33" s="77">
        <v>4083</v>
      </c>
      <c r="J33" s="78">
        <v>2378575.19</v>
      </c>
      <c r="K33" s="77">
        <v>4082</v>
      </c>
      <c r="L33" s="78">
        <v>2378575.2000000007</v>
      </c>
    </row>
    <row r="34" spans="1:12" x14ac:dyDescent="0.25">
      <c r="A34" s="106">
        <v>26</v>
      </c>
      <c r="B34" s="106" t="s">
        <v>65</v>
      </c>
      <c r="C34" s="77">
        <v>64</v>
      </c>
      <c r="D34" s="78">
        <v>41801.589999999997</v>
      </c>
      <c r="E34" s="77">
        <v>16</v>
      </c>
      <c r="F34" s="78">
        <v>10450.4</v>
      </c>
      <c r="G34" s="77">
        <v>16</v>
      </c>
      <c r="H34" s="78">
        <v>10450.4</v>
      </c>
      <c r="I34" s="77">
        <v>16</v>
      </c>
      <c r="J34" s="78">
        <v>10450.4</v>
      </c>
      <c r="K34" s="77">
        <v>16</v>
      </c>
      <c r="L34" s="78">
        <v>10450.389999999994</v>
      </c>
    </row>
    <row r="35" spans="1:12" x14ac:dyDescent="0.25">
      <c r="A35" s="106">
        <v>27</v>
      </c>
      <c r="B35" s="106" t="s">
        <v>66</v>
      </c>
      <c r="C35" s="77">
        <v>4276</v>
      </c>
      <c r="D35" s="78">
        <v>3163800.57</v>
      </c>
      <c r="E35" s="77">
        <v>1069</v>
      </c>
      <c r="F35" s="78">
        <v>790950.15</v>
      </c>
      <c r="G35" s="77">
        <v>1069</v>
      </c>
      <c r="H35" s="78">
        <v>790950.15</v>
      </c>
      <c r="I35" s="77">
        <v>1069</v>
      </c>
      <c r="J35" s="78">
        <v>790950.14</v>
      </c>
      <c r="K35" s="77">
        <v>1069</v>
      </c>
      <c r="L35" s="78">
        <v>790950.13</v>
      </c>
    </row>
    <row r="36" spans="1:12" x14ac:dyDescent="0.25">
      <c r="A36" s="106">
        <v>28</v>
      </c>
      <c r="B36" s="106" t="s">
        <v>67</v>
      </c>
      <c r="C36" s="77">
        <v>0</v>
      </c>
      <c r="D36" s="78">
        <v>0</v>
      </c>
      <c r="E36" s="77">
        <v>0</v>
      </c>
      <c r="F36" s="78">
        <v>0</v>
      </c>
      <c r="G36" s="77">
        <v>0</v>
      </c>
      <c r="H36" s="78">
        <v>0</v>
      </c>
      <c r="I36" s="77">
        <v>0</v>
      </c>
      <c r="J36" s="78">
        <v>0</v>
      </c>
      <c r="K36" s="77">
        <v>0</v>
      </c>
      <c r="L36" s="78">
        <v>0</v>
      </c>
    </row>
    <row r="37" spans="1:12" x14ac:dyDescent="0.25">
      <c r="A37" s="106">
        <v>29</v>
      </c>
      <c r="B37" s="106" t="s">
        <v>68</v>
      </c>
      <c r="C37" s="77">
        <v>33</v>
      </c>
      <c r="D37" s="78">
        <v>23805.31</v>
      </c>
      <c r="E37" s="77">
        <v>9</v>
      </c>
      <c r="F37" s="78">
        <v>5951.33</v>
      </c>
      <c r="G37" s="77">
        <v>9</v>
      </c>
      <c r="H37" s="78">
        <v>5951.33</v>
      </c>
      <c r="I37" s="77">
        <v>8</v>
      </c>
      <c r="J37" s="78">
        <v>5951.32</v>
      </c>
      <c r="K37" s="77">
        <v>7</v>
      </c>
      <c r="L37" s="78">
        <v>5951.3300000000036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538</v>
      </c>
      <c r="D41" s="78">
        <v>259681.84</v>
      </c>
      <c r="E41" s="77">
        <v>135</v>
      </c>
      <c r="F41" s="78">
        <v>64920.46</v>
      </c>
      <c r="G41" s="77">
        <v>135</v>
      </c>
      <c r="H41" s="78">
        <v>64920.46</v>
      </c>
      <c r="I41" s="77">
        <v>135</v>
      </c>
      <c r="J41" s="78">
        <v>64920.46</v>
      </c>
      <c r="K41" s="77">
        <v>133</v>
      </c>
      <c r="L41" s="78">
        <v>64920.460000000014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0</v>
      </c>
      <c r="D43" s="78">
        <v>0</v>
      </c>
      <c r="E43" s="77">
        <v>0</v>
      </c>
      <c r="F43" s="78">
        <v>0</v>
      </c>
      <c r="G43" s="77">
        <v>0</v>
      </c>
      <c r="H43" s="78">
        <v>0</v>
      </c>
      <c r="I43" s="77">
        <v>0</v>
      </c>
      <c r="J43" s="78">
        <v>0</v>
      </c>
      <c r="K43" s="77">
        <v>0</v>
      </c>
      <c r="L43" s="78">
        <v>0</v>
      </c>
    </row>
    <row r="44" spans="1:12" x14ac:dyDescent="0.25">
      <c r="A44" s="106">
        <v>36</v>
      </c>
      <c r="B44" s="106" t="s">
        <v>75</v>
      </c>
      <c r="C44" s="77">
        <v>0</v>
      </c>
      <c r="D44" s="78">
        <v>0</v>
      </c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</row>
    <row r="45" spans="1:12" x14ac:dyDescent="0.25">
      <c r="A45" s="106">
        <v>37</v>
      </c>
      <c r="B45" s="106" t="s">
        <v>76</v>
      </c>
      <c r="C45" s="77">
        <v>1221</v>
      </c>
      <c r="D45" s="78">
        <v>718947.74</v>
      </c>
      <c r="E45" s="77">
        <v>305</v>
      </c>
      <c r="F45" s="78">
        <v>179736.94</v>
      </c>
      <c r="G45" s="77">
        <v>305</v>
      </c>
      <c r="H45" s="78">
        <v>179736.94</v>
      </c>
      <c r="I45" s="77">
        <v>306</v>
      </c>
      <c r="J45" s="78">
        <v>179736.94</v>
      </c>
      <c r="K45" s="77">
        <v>305</v>
      </c>
      <c r="L45" s="78">
        <v>179736.92000000004</v>
      </c>
    </row>
    <row r="46" spans="1:12" x14ac:dyDescent="0.25">
      <c r="A46" s="106">
        <v>38</v>
      </c>
      <c r="B46" s="106" t="s">
        <v>77</v>
      </c>
      <c r="C46" s="77">
        <v>3644</v>
      </c>
      <c r="D46" s="78">
        <v>2116068.64</v>
      </c>
      <c r="E46" s="77">
        <v>911</v>
      </c>
      <c r="F46" s="78">
        <v>529017.16</v>
      </c>
      <c r="G46" s="77">
        <v>911</v>
      </c>
      <c r="H46" s="78">
        <v>586065.56999999995</v>
      </c>
      <c r="I46" s="77">
        <v>911</v>
      </c>
      <c r="J46" s="78">
        <v>500492.96</v>
      </c>
      <c r="K46" s="77">
        <v>911</v>
      </c>
      <c r="L46" s="78">
        <v>500492.95</v>
      </c>
    </row>
    <row r="47" spans="1:12" x14ac:dyDescent="0.25">
      <c r="A47" s="106">
        <v>39</v>
      </c>
      <c r="B47" s="106" t="s">
        <v>78</v>
      </c>
      <c r="C47" s="77">
        <v>5812</v>
      </c>
      <c r="D47" s="78">
        <v>2633615.96</v>
      </c>
      <c r="E47" s="77">
        <v>1453</v>
      </c>
      <c r="F47" s="78">
        <v>658403.99</v>
      </c>
      <c r="G47" s="77">
        <v>1453</v>
      </c>
      <c r="H47" s="78">
        <v>658403.99</v>
      </c>
      <c r="I47" s="77">
        <v>1453</v>
      </c>
      <c r="J47" s="78">
        <v>658403.99</v>
      </c>
      <c r="K47" s="77">
        <v>1453</v>
      </c>
      <c r="L47" s="78">
        <v>658403.99</v>
      </c>
    </row>
    <row r="48" spans="1:12" x14ac:dyDescent="0.25">
      <c r="A48" s="106">
        <v>40</v>
      </c>
      <c r="B48" s="106" t="s">
        <v>79</v>
      </c>
      <c r="C48" s="77">
        <v>11082</v>
      </c>
      <c r="D48" s="78">
        <v>7025322.9800000004</v>
      </c>
      <c r="E48" s="77">
        <v>2771</v>
      </c>
      <c r="F48" s="78">
        <v>1756330.75</v>
      </c>
      <c r="G48" s="77">
        <v>2771</v>
      </c>
      <c r="H48" s="78">
        <v>1756330.75</v>
      </c>
      <c r="I48" s="77">
        <v>2770</v>
      </c>
      <c r="J48" s="78">
        <v>1756330.74</v>
      </c>
      <c r="K48" s="77">
        <v>2770</v>
      </c>
      <c r="L48" s="78">
        <v>1756330.7400000005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2266</v>
      </c>
      <c r="D51" s="78">
        <v>1568046.01</v>
      </c>
      <c r="E51" s="77">
        <v>567</v>
      </c>
      <c r="F51" s="78">
        <v>392011.5</v>
      </c>
      <c r="G51" s="77">
        <v>567</v>
      </c>
      <c r="H51" s="78">
        <v>392011.5</v>
      </c>
      <c r="I51" s="77">
        <v>566</v>
      </c>
      <c r="J51" s="78">
        <v>392011.5</v>
      </c>
      <c r="K51" s="77">
        <v>566</v>
      </c>
      <c r="L51" s="78">
        <v>392011.51</v>
      </c>
    </row>
    <row r="52" spans="1:12" x14ac:dyDescent="0.25">
      <c r="A52" s="106">
        <v>44</v>
      </c>
      <c r="B52" s="106" t="s">
        <v>83</v>
      </c>
      <c r="C52" s="77">
        <v>163</v>
      </c>
      <c r="D52" s="78">
        <v>91284.68</v>
      </c>
      <c r="E52" s="77">
        <v>41</v>
      </c>
      <c r="F52" s="78">
        <v>22821.17</v>
      </c>
      <c r="G52" s="77">
        <v>41</v>
      </c>
      <c r="H52" s="78">
        <v>22821.17</v>
      </c>
      <c r="I52" s="77">
        <v>41</v>
      </c>
      <c r="J52" s="78">
        <v>22821.17</v>
      </c>
      <c r="K52" s="77">
        <v>40</v>
      </c>
      <c r="L52" s="78">
        <v>22821.17</v>
      </c>
    </row>
    <row r="53" spans="1:12" x14ac:dyDescent="0.25">
      <c r="A53" s="106">
        <v>45</v>
      </c>
      <c r="B53" s="106" t="s">
        <v>84</v>
      </c>
      <c r="C53" s="77">
        <v>398</v>
      </c>
      <c r="D53" s="78">
        <v>259456.2</v>
      </c>
      <c r="E53" s="77">
        <v>100</v>
      </c>
      <c r="F53" s="78">
        <v>64864.05</v>
      </c>
      <c r="G53" s="77">
        <v>100</v>
      </c>
      <c r="H53" s="78">
        <v>64864.05</v>
      </c>
      <c r="I53" s="77">
        <v>100</v>
      </c>
      <c r="J53" s="78">
        <v>64864.05</v>
      </c>
      <c r="K53" s="77">
        <v>98</v>
      </c>
      <c r="L53" s="78">
        <v>64864.050000000017</v>
      </c>
    </row>
    <row r="54" spans="1:12" x14ac:dyDescent="0.25">
      <c r="A54" s="106">
        <v>46</v>
      </c>
      <c r="B54" s="106" t="s">
        <v>85</v>
      </c>
      <c r="C54" s="77">
        <v>1301</v>
      </c>
      <c r="D54" s="78">
        <v>847184.53</v>
      </c>
      <c r="E54" s="77">
        <v>325</v>
      </c>
      <c r="F54" s="78">
        <v>211796.13</v>
      </c>
      <c r="G54" s="77">
        <v>325</v>
      </c>
      <c r="H54" s="78">
        <v>243594.8</v>
      </c>
      <c r="I54" s="77">
        <v>325</v>
      </c>
      <c r="J54" s="78">
        <v>195896.8</v>
      </c>
      <c r="K54" s="77">
        <v>326</v>
      </c>
      <c r="L54" s="78">
        <v>195896.80000000005</v>
      </c>
    </row>
    <row r="55" spans="1:12" x14ac:dyDescent="0.25">
      <c r="A55" s="106">
        <v>47</v>
      </c>
      <c r="B55" s="106" t="s">
        <v>86</v>
      </c>
      <c r="C55" s="77">
        <v>12</v>
      </c>
      <c r="D55" s="78">
        <v>7832.64</v>
      </c>
      <c r="E55" s="77">
        <v>3</v>
      </c>
      <c r="F55" s="78">
        <v>1958.16</v>
      </c>
      <c r="G55" s="77">
        <v>3</v>
      </c>
      <c r="H55" s="78">
        <v>1958.16</v>
      </c>
      <c r="I55" s="77">
        <v>3</v>
      </c>
      <c r="J55" s="78">
        <v>1958.16</v>
      </c>
      <c r="K55" s="77">
        <v>3</v>
      </c>
      <c r="L55" s="78">
        <v>1958.1600000000005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266</v>
      </c>
      <c r="D82" s="78">
        <v>120125.6</v>
      </c>
      <c r="E82" s="77">
        <v>67</v>
      </c>
      <c r="F82" s="78">
        <v>30031.4</v>
      </c>
      <c r="G82" s="77">
        <v>67</v>
      </c>
      <c r="H82" s="78">
        <v>30031.4</v>
      </c>
      <c r="I82" s="77">
        <v>67</v>
      </c>
      <c r="J82" s="78">
        <v>30031.4</v>
      </c>
      <c r="K82" s="77">
        <v>65</v>
      </c>
      <c r="L82" s="78">
        <v>30031.400000000009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>
        <v>0</v>
      </c>
      <c r="D86" s="78">
        <v>0</v>
      </c>
      <c r="E86" s="77">
        <v>0</v>
      </c>
      <c r="F86" s="78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</row>
    <row r="87" spans="1:12" x14ac:dyDescent="0.25">
      <c r="A87" s="106">
        <v>0</v>
      </c>
      <c r="B87" s="106" t="s">
        <v>117</v>
      </c>
      <c r="C87" s="80">
        <v>58818</v>
      </c>
      <c r="D87" s="81">
        <v>40455348.080000006</v>
      </c>
      <c r="E87" s="80">
        <v>14712</v>
      </c>
      <c r="F87" s="81">
        <v>10113837.080000004</v>
      </c>
      <c r="G87" s="80">
        <v>14712</v>
      </c>
      <c r="H87" s="81">
        <v>10202684.160000004</v>
      </c>
      <c r="I87" s="80">
        <v>14710</v>
      </c>
      <c r="J87" s="81">
        <v>10069413.540000003</v>
      </c>
      <c r="K87" s="80">
        <v>14684</v>
      </c>
      <c r="L87" s="81">
        <v>10069413.300000003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30" sqref="L30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6384" width="9.140625" style="79"/>
  </cols>
  <sheetData>
    <row r="1" spans="1:12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9</v>
      </c>
    </row>
    <row r="2" spans="1:12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2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2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2" s="27" customFormat="1" ht="33.950000000000003" customHeight="1" x14ac:dyDescent="0.25">
      <c r="A5" s="113" t="s">
        <v>37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138</v>
      </c>
    </row>
    <row r="7" spans="1:12" s="74" customFormat="1" ht="60" customHeight="1" x14ac:dyDescent="0.2">
      <c r="A7" s="120" t="s">
        <v>38</v>
      </c>
      <c r="B7" s="120" t="s">
        <v>39</v>
      </c>
      <c r="C7" s="117" t="s">
        <v>33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</row>
    <row r="8" spans="1:12" s="74" customFormat="1" ht="12" x14ac:dyDescent="0.2">
      <c r="A8" s="120"/>
      <c r="B8" s="120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</row>
    <row r="9" spans="1:12" x14ac:dyDescent="0.25">
      <c r="A9" s="106">
        <v>1</v>
      </c>
      <c r="B9" s="106" t="s">
        <v>40</v>
      </c>
      <c r="C9" s="77">
        <v>229</v>
      </c>
      <c r="D9" s="78">
        <v>242409.97999999995</v>
      </c>
      <c r="E9" s="77">
        <v>57</v>
      </c>
      <c r="F9" s="78">
        <v>60602.490000000005</v>
      </c>
      <c r="G9" s="77">
        <v>57</v>
      </c>
      <c r="H9" s="78">
        <v>60602.490000000005</v>
      </c>
      <c r="I9" s="77">
        <v>57</v>
      </c>
      <c r="J9" s="78">
        <v>60602.490000000005</v>
      </c>
      <c r="K9" s="77">
        <v>58</v>
      </c>
      <c r="L9" s="78">
        <v>60602.509999999966</v>
      </c>
    </row>
    <row r="10" spans="1:12" x14ac:dyDescent="0.25">
      <c r="A10" s="106">
        <v>2</v>
      </c>
      <c r="B10" s="106" t="s">
        <v>41</v>
      </c>
      <c r="C10" s="77">
        <v>399</v>
      </c>
      <c r="D10" s="78">
        <v>422243.31999999989</v>
      </c>
      <c r="E10" s="77">
        <v>100</v>
      </c>
      <c r="F10" s="78">
        <v>105560.83</v>
      </c>
      <c r="G10" s="77">
        <v>100</v>
      </c>
      <c r="H10" s="78">
        <v>105560.83</v>
      </c>
      <c r="I10" s="77">
        <v>100</v>
      </c>
      <c r="J10" s="78">
        <v>105560.83000000002</v>
      </c>
      <c r="K10" s="77">
        <v>99</v>
      </c>
      <c r="L10" s="78">
        <v>105560.82999999984</v>
      </c>
    </row>
    <row r="11" spans="1:12" x14ac:dyDescent="0.25">
      <c r="A11" s="106">
        <v>3</v>
      </c>
      <c r="B11" s="106" t="s">
        <v>42</v>
      </c>
      <c r="C11" s="77">
        <v>469</v>
      </c>
      <c r="D11" s="78">
        <v>496324.78000000009</v>
      </c>
      <c r="E11" s="77">
        <v>117</v>
      </c>
      <c r="F11" s="78">
        <v>124081.19000000002</v>
      </c>
      <c r="G11" s="77">
        <v>117</v>
      </c>
      <c r="H11" s="78">
        <v>124081.19000000002</v>
      </c>
      <c r="I11" s="77">
        <v>117</v>
      </c>
      <c r="J11" s="78">
        <v>124081.2</v>
      </c>
      <c r="K11" s="77">
        <v>118</v>
      </c>
      <c r="L11" s="78">
        <v>124081.20000000008</v>
      </c>
    </row>
    <row r="12" spans="1:12" x14ac:dyDescent="0.25">
      <c r="A12" s="106">
        <v>4</v>
      </c>
      <c r="B12" s="106" t="s">
        <v>43</v>
      </c>
      <c r="C12" s="77">
        <v>344</v>
      </c>
      <c r="D12" s="78">
        <v>363172.52999999991</v>
      </c>
      <c r="E12" s="77">
        <v>86</v>
      </c>
      <c r="F12" s="78">
        <v>90793.12999999999</v>
      </c>
      <c r="G12" s="77">
        <v>86</v>
      </c>
      <c r="H12" s="78">
        <v>90793.12999999999</v>
      </c>
      <c r="I12" s="77">
        <v>86</v>
      </c>
      <c r="J12" s="78">
        <v>90793.13</v>
      </c>
      <c r="K12" s="77">
        <v>86</v>
      </c>
      <c r="L12" s="78">
        <v>90793.139999999898</v>
      </c>
    </row>
    <row r="13" spans="1:12" x14ac:dyDescent="0.25">
      <c r="A13" s="106">
        <v>5</v>
      </c>
      <c r="B13" s="106" t="s">
        <v>44</v>
      </c>
      <c r="C13" s="77">
        <v>679</v>
      </c>
      <c r="D13" s="78">
        <v>718003.26</v>
      </c>
      <c r="E13" s="77">
        <v>170</v>
      </c>
      <c r="F13" s="78">
        <v>179500.81</v>
      </c>
      <c r="G13" s="77">
        <v>170</v>
      </c>
      <c r="H13" s="78">
        <v>179500.81</v>
      </c>
      <c r="I13" s="77">
        <v>170</v>
      </c>
      <c r="J13" s="78">
        <v>179500.82</v>
      </c>
      <c r="K13" s="77">
        <v>169</v>
      </c>
      <c r="L13" s="78">
        <v>179500.81999999995</v>
      </c>
    </row>
    <row r="14" spans="1:12" x14ac:dyDescent="0.25">
      <c r="A14" s="106">
        <v>6</v>
      </c>
      <c r="B14" s="106" t="s">
        <v>45</v>
      </c>
      <c r="C14" s="77">
        <v>226</v>
      </c>
      <c r="D14" s="78">
        <v>239331.05999999994</v>
      </c>
      <c r="E14" s="77">
        <v>56</v>
      </c>
      <c r="F14" s="78">
        <v>59832.76</v>
      </c>
      <c r="G14" s="77">
        <v>56</v>
      </c>
      <c r="H14" s="78">
        <v>59832.76</v>
      </c>
      <c r="I14" s="77">
        <v>57</v>
      </c>
      <c r="J14" s="78">
        <v>59832.76</v>
      </c>
      <c r="K14" s="77">
        <v>57</v>
      </c>
      <c r="L14" s="78">
        <v>59832.779999999948</v>
      </c>
    </row>
    <row r="15" spans="1:12" x14ac:dyDescent="0.25">
      <c r="A15" s="106">
        <v>7</v>
      </c>
      <c r="B15" s="106" t="s">
        <v>46</v>
      </c>
      <c r="C15" s="77">
        <v>708</v>
      </c>
      <c r="D15" s="78">
        <v>749067.61999999976</v>
      </c>
      <c r="E15" s="77">
        <v>177</v>
      </c>
      <c r="F15" s="78">
        <v>187266.9</v>
      </c>
      <c r="G15" s="77">
        <v>177</v>
      </c>
      <c r="H15" s="78">
        <v>187266.9</v>
      </c>
      <c r="I15" s="77">
        <v>177</v>
      </c>
      <c r="J15" s="78">
        <v>187266.91</v>
      </c>
      <c r="K15" s="77">
        <v>177</v>
      </c>
      <c r="L15" s="78">
        <v>187266.90999999971</v>
      </c>
    </row>
    <row r="16" spans="1:12" x14ac:dyDescent="0.25">
      <c r="A16" s="106">
        <v>8</v>
      </c>
      <c r="B16" s="106" t="s">
        <v>47</v>
      </c>
      <c r="C16" s="77">
        <v>540</v>
      </c>
      <c r="D16" s="78">
        <v>571526.1</v>
      </c>
      <c r="E16" s="77">
        <v>135</v>
      </c>
      <c r="F16" s="78">
        <v>142881.51999999999</v>
      </c>
      <c r="G16" s="77">
        <v>135</v>
      </c>
      <c r="H16" s="78">
        <v>142881.51999999999</v>
      </c>
      <c r="I16" s="77">
        <v>135</v>
      </c>
      <c r="J16" s="78">
        <v>142881.51999999999</v>
      </c>
      <c r="K16" s="77">
        <v>135</v>
      </c>
      <c r="L16" s="78">
        <v>142881.53999999995</v>
      </c>
    </row>
    <row r="17" spans="1:12" x14ac:dyDescent="0.25">
      <c r="A17" s="106">
        <v>9</v>
      </c>
      <c r="B17" s="106" t="s">
        <v>48</v>
      </c>
      <c r="C17" s="77">
        <v>393</v>
      </c>
      <c r="D17" s="78">
        <v>418500.31999999937</v>
      </c>
      <c r="E17" s="77">
        <v>98</v>
      </c>
      <c r="F17" s="78">
        <v>104625.07999999996</v>
      </c>
      <c r="G17" s="77">
        <v>98</v>
      </c>
      <c r="H17" s="78">
        <v>104625.07999999996</v>
      </c>
      <c r="I17" s="77">
        <v>98</v>
      </c>
      <c r="J17" s="78">
        <v>104625.07999999996</v>
      </c>
      <c r="K17" s="77">
        <v>99</v>
      </c>
      <c r="L17" s="78">
        <v>104625.07999999973</v>
      </c>
    </row>
    <row r="18" spans="1:12" x14ac:dyDescent="0.25">
      <c r="A18" s="106">
        <v>10</v>
      </c>
      <c r="B18" s="106" t="s">
        <v>49</v>
      </c>
      <c r="C18" s="77">
        <v>770</v>
      </c>
      <c r="D18" s="78">
        <v>814598.85</v>
      </c>
      <c r="E18" s="77">
        <v>192</v>
      </c>
      <c r="F18" s="78">
        <v>203649.71</v>
      </c>
      <c r="G18" s="77">
        <v>192</v>
      </c>
      <c r="H18" s="78">
        <v>203649.71</v>
      </c>
      <c r="I18" s="77">
        <v>193</v>
      </c>
      <c r="J18" s="78">
        <v>203649.71</v>
      </c>
      <c r="K18" s="77">
        <v>193</v>
      </c>
      <c r="L18" s="78">
        <v>203649.72000000006</v>
      </c>
    </row>
    <row r="19" spans="1:12" x14ac:dyDescent="0.25">
      <c r="A19" s="106">
        <v>11</v>
      </c>
      <c r="B19" s="106" t="s">
        <v>50</v>
      </c>
      <c r="C19" s="77">
        <v>378</v>
      </c>
      <c r="D19" s="78">
        <v>399970.53</v>
      </c>
      <c r="E19" s="77">
        <v>94</v>
      </c>
      <c r="F19" s="78">
        <v>99992.62999999999</v>
      </c>
      <c r="G19" s="77">
        <v>94</v>
      </c>
      <c r="H19" s="78">
        <v>99992.62999999999</v>
      </c>
      <c r="I19" s="77">
        <v>95</v>
      </c>
      <c r="J19" s="78">
        <v>99992.63</v>
      </c>
      <c r="K19" s="77">
        <v>95</v>
      </c>
      <c r="L19" s="78">
        <v>99992.640000000014</v>
      </c>
    </row>
    <row r="20" spans="1:12" ht="16.5" customHeight="1" x14ac:dyDescent="0.25">
      <c r="A20" s="106">
        <v>12</v>
      </c>
      <c r="B20" s="106" t="s">
        <v>51</v>
      </c>
      <c r="C20" s="77">
        <v>427</v>
      </c>
      <c r="D20" s="78">
        <v>452004.99</v>
      </c>
      <c r="E20" s="77">
        <v>107</v>
      </c>
      <c r="F20" s="78">
        <v>113001.25</v>
      </c>
      <c r="G20" s="77">
        <v>107</v>
      </c>
      <c r="H20" s="78">
        <v>113001.25</v>
      </c>
      <c r="I20" s="77">
        <v>107</v>
      </c>
      <c r="J20" s="78">
        <v>113001.25</v>
      </c>
      <c r="K20" s="77">
        <v>106</v>
      </c>
      <c r="L20" s="78">
        <v>113001.23999999999</v>
      </c>
    </row>
    <row r="21" spans="1:12" x14ac:dyDescent="0.25">
      <c r="A21" s="106">
        <v>13</v>
      </c>
      <c r="B21" s="106" t="s">
        <v>52</v>
      </c>
      <c r="C21" s="77">
        <v>768</v>
      </c>
      <c r="D21" s="78">
        <v>813182.69000000006</v>
      </c>
      <c r="E21" s="77">
        <v>192</v>
      </c>
      <c r="F21" s="78">
        <v>203295.67</v>
      </c>
      <c r="G21" s="77">
        <v>192</v>
      </c>
      <c r="H21" s="78">
        <v>203295.67</v>
      </c>
      <c r="I21" s="77">
        <v>192</v>
      </c>
      <c r="J21" s="78">
        <v>203295.68000000002</v>
      </c>
      <c r="K21" s="77">
        <v>192</v>
      </c>
      <c r="L21" s="78">
        <v>203295.66999999995</v>
      </c>
    </row>
    <row r="22" spans="1:12" x14ac:dyDescent="0.25">
      <c r="A22" s="106">
        <v>14</v>
      </c>
      <c r="B22" s="106" t="s">
        <v>53</v>
      </c>
      <c r="C22" s="77">
        <v>297</v>
      </c>
      <c r="D22" s="78">
        <v>315051.62</v>
      </c>
      <c r="E22" s="77">
        <v>74</v>
      </c>
      <c r="F22" s="78">
        <v>78762.899999999994</v>
      </c>
      <c r="G22" s="77">
        <v>74</v>
      </c>
      <c r="H22" s="78">
        <v>78762.899999999994</v>
      </c>
      <c r="I22" s="77">
        <v>74</v>
      </c>
      <c r="J22" s="78">
        <v>78762.91</v>
      </c>
      <c r="K22" s="77">
        <v>75</v>
      </c>
      <c r="L22" s="78">
        <v>78762.91</v>
      </c>
    </row>
    <row r="23" spans="1:12" x14ac:dyDescent="0.25">
      <c r="A23" s="106">
        <v>15</v>
      </c>
      <c r="B23" s="106" t="s">
        <v>54</v>
      </c>
      <c r="C23" s="77">
        <v>481</v>
      </c>
      <c r="D23" s="78">
        <v>509510.76</v>
      </c>
      <c r="E23" s="77">
        <v>120</v>
      </c>
      <c r="F23" s="78">
        <v>127377.69</v>
      </c>
      <c r="G23" s="77">
        <v>120</v>
      </c>
      <c r="H23" s="78">
        <v>127377.69</v>
      </c>
      <c r="I23" s="77">
        <v>120</v>
      </c>
      <c r="J23" s="78">
        <v>127377.69000000002</v>
      </c>
      <c r="K23" s="77">
        <v>121</v>
      </c>
      <c r="L23" s="78">
        <v>127377.68999999999</v>
      </c>
    </row>
    <row r="24" spans="1:12" x14ac:dyDescent="0.25">
      <c r="A24" s="106">
        <v>16</v>
      </c>
      <c r="B24" s="106" t="s">
        <v>55</v>
      </c>
      <c r="C24" s="77">
        <v>287</v>
      </c>
      <c r="D24" s="78">
        <v>304209.60000000009</v>
      </c>
      <c r="E24" s="77">
        <v>72</v>
      </c>
      <c r="F24" s="78">
        <v>76052.399999999994</v>
      </c>
      <c r="G24" s="77">
        <v>72</v>
      </c>
      <c r="H24" s="78">
        <v>76052.399999999994</v>
      </c>
      <c r="I24" s="77">
        <v>72</v>
      </c>
      <c r="J24" s="78">
        <v>76052.399999999994</v>
      </c>
      <c r="K24" s="77">
        <v>71</v>
      </c>
      <c r="L24" s="78">
        <v>76052.400000000111</v>
      </c>
    </row>
    <row r="25" spans="1:12" x14ac:dyDescent="0.25">
      <c r="A25" s="106">
        <v>17</v>
      </c>
      <c r="B25" s="106" t="s">
        <v>56</v>
      </c>
      <c r="C25" s="77">
        <v>264</v>
      </c>
      <c r="D25" s="78">
        <v>279608.4200000001</v>
      </c>
      <c r="E25" s="77">
        <v>66</v>
      </c>
      <c r="F25" s="78">
        <v>69902.099999999991</v>
      </c>
      <c r="G25" s="77">
        <v>66</v>
      </c>
      <c r="H25" s="78">
        <v>69902.099999999991</v>
      </c>
      <c r="I25" s="77">
        <v>66</v>
      </c>
      <c r="J25" s="78">
        <v>69902.099999999991</v>
      </c>
      <c r="K25" s="77">
        <v>66</v>
      </c>
      <c r="L25" s="78">
        <v>69902.120000000155</v>
      </c>
    </row>
    <row r="26" spans="1:12" x14ac:dyDescent="0.25">
      <c r="A26" s="106">
        <v>18</v>
      </c>
      <c r="B26" s="106" t="s">
        <v>57</v>
      </c>
      <c r="C26" s="77">
        <v>392</v>
      </c>
      <c r="D26" s="78">
        <v>414880.63</v>
      </c>
      <c r="E26" s="77">
        <v>98</v>
      </c>
      <c r="F26" s="78">
        <v>103720.16</v>
      </c>
      <c r="G26" s="77">
        <v>98</v>
      </c>
      <c r="H26" s="78">
        <v>103720.16</v>
      </c>
      <c r="I26" s="77">
        <v>98</v>
      </c>
      <c r="J26" s="78">
        <v>103720.16</v>
      </c>
      <c r="K26" s="77">
        <v>98</v>
      </c>
      <c r="L26" s="78">
        <v>103720.14999999997</v>
      </c>
    </row>
    <row r="27" spans="1:12" x14ac:dyDescent="0.25">
      <c r="A27" s="106">
        <v>19</v>
      </c>
      <c r="B27" s="106" t="s">
        <v>58</v>
      </c>
      <c r="C27" s="77">
        <v>149</v>
      </c>
      <c r="D27" s="78">
        <v>157234.18999999994</v>
      </c>
      <c r="E27" s="77">
        <v>37</v>
      </c>
      <c r="F27" s="78">
        <v>39308.550000000003</v>
      </c>
      <c r="G27" s="77">
        <v>37</v>
      </c>
      <c r="H27" s="78">
        <v>39308.550000000003</v>
      </c>
      <c r="I27" s="77">
        <v>37</v>
      </c>
      <c r="J27" s="78">
        <v>39308.539999999994</v>
      </c>
      <c r="K27" s="77">
        <v>38</v>
      </c>
      <c r="L27" s="78">
        <v>39308.549999999945</v>
      </c>
    </row>
    <row r="28" spans="1:12" x14ac:dyDescent="0.25">
      <c r="A28" s="106">
        <v>20</v>
      </c>
      <c r="B28" s="106" t="s">
        <v>59</v>
      </c>
      <c r="C28" s="77">
        <v>742</v>
      </c>
      <c r="D28" s="78">
        <v>782914.31</v>
      </c>
      <c r="E28" s="77">
        <v>186</v>
      </c>
      <c r="F28" s="78">
        <v>195728.58000000002</v>
      </c>
      <c r="G28" s="77">
        <v>186</v>
      </c>
      <c r="H28" s="78">
        <v>195728.58000000002</v>
      </c>
      <c r="I28" s="77">
        <v>185</v>
      </c>
      <c r="J28" s="78">
        <v>195728.58</v>
      </c>
      <c r="K28" s="77">
        <v>185</v>
      </c>
      <c r="L28" s="78">
        <v>195728.57000000004</v>
      </c>
    </row>
    <row r="29" spans="1:12" x14ac:dyDescent="0.25">
      <c r="A29" s="106">
        <v>21</v>
      </c>
      <c r="B29" s="106" t="s">
        <v>60</v>
      </c>
      <c r="C29" s="77">
        <v>409</v>
      </c>
      <c r="D29" s="78">
        <v>433195.99</v>
      </c>
      <c r="E29" s="77">
        <v>102</v>
      </c>
      <c r="F29" s="78">
        <v>108299</v>
      </c>
      <c r="G29" s="77">
        <v>102</v>
      </c>
      <c r="H29" s="78">
        <v>108299</v>
      </c>
      <c r="I29" s="77">
        <v>102</v>
      </c>
      <c r="J29" s="78">
        <v>108298.98999999999</v>
      </c>
      <c r="K29" s="77">
        <v>103</v>
      </c>
      <c r="L29" s="78">
        <v>108299</v>
      </c>
    </row>
    <row r="30" spans="1:12" x14ac:dyDescent="0.25">
      <c r="A30" s="106">
        <v>22</v>
      </c>
      <c r="B30" s="106" t="s">
        <v>61</v>
      </c>
      <c r="C30" s="77">
        <v>1039</v>
      </c>
      <c r="D30" s="78">
        <v>1090802.54</v>
      </c>
      <c r="E30" s="77">
        <v>260</v>
      </c>
      <c r="F30" s="78">
        <v>272700.63</v>
      </c>
      <c r="G30" s="77">
        <v>260</v>
      </c>
      <c r="H30" s="78">
        <v>272700.63</v>
      </c>
      <c r="I30" s="77">
        <v>259</v>
      </c>
      <c r="J30" s="78">
        <v>272700.64</v>
      </c>
      <c r="K30" s="77">
        <v>260</v>
      </c>
      <c r="L30" s="78">
        <v>272700.64000000025</v>
      </c>
    </row>
    <row r="31" spans="1:12" x14ac:dyDescent="0.25">
      <c r="A31" s="106">
        <v>23</v>
      </c>
      <c r="B31" s="106" t="s">
        <v>62</v>
      </c>
      <c r="C31" s="77">
        <v>487</v>
      </c>
      <c r="D31" s="78">
        <v>515433.64000000013</v>
      </c>
      <c r="E31" s="77">
        <v>122</v>
      </c>
      <c r="F31" s="78">
        <v>128858.41</v>
      </c>
      <c r="G31" s="77">
        <v>122</v>
      </c>
      <c r="H31" s="78">
        <v>128858.41</v>
      </c>
      <c r="I31" s="77">
        <v>122</v>
      </c>
      <c r="J31" s="78">
        <v>128858.41</v>
      </c>
      <c r="K31" s="77">
        <v>121</v>
      </c>
      <c r="L31" s="78">
        <v>128858.41000000021</v>
      </c>
    </row>
    <row r="32" spans="1:12" x14ac:dyDescent="0.25">
      <c r="A32" s="106">
        <v>24</v>
      </c>
      <c r="B32" s="106" t="s">
        <v>63</v>
      </c>
      <c r="C32" s="77">
        <v>483</v>
      </c>
      <c r="D32" s="78">
        <v>511476.2</v>
      </c>
      <c r="E32" s="77">
        <v>121</v>
      </c>
      <c r="F32" s="78">
        <v>127869.05</v>
      </c>
      <c r="G32" s="77">
        <v>121</v>
      </c>
      <c r="H32" s="78">
        <v>127869.05</v>
      </c>
      <c r="I32" s="77">
        <v>121</v>
      </c>
      <c r="J32" s="78">
        <v>127869.05</v>
      </c>
      <c r="K32" s="77">
        <v>120</v>
      </c>
      <c r="L32" s="78">
        <v>127869.05000000003</v>
      </c>
    </row>
    <row r="33" spans="1:12" x14ac:dyDescent="0.25">
      <c r="A33" s="106">
        <v>25</v>
      </c>
      <c r="B33" s="106" t="s">
        <v>64</v>
      </c>
      <c r="C33" s="77">
        <v>12628</v>
      </c>
      <c r="D33" s="78">
        <v>7217219.5400000066</v>
      </c>
      <c r="E33" s="77">
        <v>3157</v>
      </c>
      <c r="F33" s="78">
        <v>1804304.8900000001</v>
      </c>
      <c r="G33" s="77">
        <v>3157</v>
      </c>
      <c r="H33" s="78">
        <v>1804304.8900000001</v>
      </c>
      <c r="I33" s="77">
        <v>3157</v>
      </c>
      <c r="J33" s="78">
        <v>1804304.8900000001</v>
      </c>
      <c r="K33" s="77">
        <v>3157</v>
      </c>
      <c r="L33" s="78">
        <v>1804304.8700000052</v>
      </c>
    </row>
    <row r="34" spans="1:12" x14ac:dyDescent="0.25">
      <c r="A34" s="106">
        <v>26</v>
      </c>
      <c r="B34" s="106" t="s">
        <v>65</v>
      </c>
      <c r="C34" s="77">
        <v>84</v>
      </c>
      <c r="D34" s="78">
        <v>52789.770000000019</v>
      </c>
      <c r="E34" s="77">
        <v>21</v>
      </c>
      <c r="F34" s="78">
        <v>13197.44</v>
      </c>
      <c r="G34" s="77">
        <v>21</v>
      </c>
      <c r="H34" s="78">
        <v>13197.44</v>
      </c>
      <c r="I34" s="77">
        <v>21</v>
      </c>
      <c r="J34" s="78">
        <v>13197.44</v>
      </c>
      <c r="K34" s="77">
        <v>21</v>
      </c>
      <c r="L34" s="78">
        <v>13197.450000000028</v>
      </c>
    </row>
    <row r="35" spans="1:12" x14ac:dyDescent="0.25">
      <c r="A35" s="106">
        <v>27</v>
      </c>
      <c r="B35" s="106" t="s">
        <v>66</v>
      </c>
      <c r="C35" s="77">
        <v>2567</v>
      </c>
      <c r="D35" s="78">
        <v>1917136.69</v>
      </c>
      <c r="E35" s="77">
        <v>642</v>
      </c>
      <c r="F35" s="78">
        <v>479284.17000000004</v>
      </c>
      <c r="G35" s="77">
        <v>642</v>
      </c>
      <c r="H35" s="78">
        <v>479284.17000000004</v>
      </c>
      <c r="I35" s="77">
        <v>642</v>
      </c>
      <c r="J35" s="78">
        <v>479284.17000000004</v>
      </c>
      <c r="K35" s="77">
        <v>641</v>
      </c>
      <c r="L35" s="78">
        <v>479284.17999999912</v>
      </c>
    </row>
    <row r="36" spans="1:12" x14ac:dyDescent="0.25">
      <c r="A36" s="106">
        <v>28</v>
      </c>
      <c r="B36" s="106" t="s">
        <v>67</v>
      </c>
      <c r="C36" s="77">
        <v>0</v>
      </c>
      <c r="D36" s="78">
        <v>0</v>
      </c>
      <c r="E36" s="77">
        <v>0</v>
      </c>
      <c r="F36" s="78">
        <v>0</v>
      </c>
      <c r="G36" s="77">
        <v>0</v>
      </c>
      <c r="H36" s="78">
        <v>0</v>
      </c>
      <c r="I36" s="77">
        <v>0</v>
      </c>
      <c r="J36" s="78">
        <v>0</v>
      </c>
      <c r="K36" s="77">
        <v>0</v>
      </c>
      <c r="L36" s="78">
        <v>0</v>
      </c>
    </row>
    <row r="37" spans="1:12" x14ac:dyDescent="0.25">
      <c r="A37" s="106">
        <v>29</v>
      </c>
      <c r="B37" s="106" t="s">
        <v>68</v>
      </c>
      <c r="C37" s="77">
        <v>9</v>
      </c>
      <c r="D37" s="78">
        <v>6148.869999999999</v>
      </c>
      <c r="E37" s="77">
        <v>2</v>
      </c>
      <c r="F37" s="78">
        <v>1537.2200000000003</v>
      </c>
      <c r="G37" s="77">
        <v>2</v>
      </c>
      <c r="H37" s="78">
        <v>1537.2200000000003</v>
      </c>
      <c r="I37" s="77">
        <v>2</v>
      </c>
      <c r="J37" s="78">
        <v>1537.2200000000003</v>
      </c>
      <c r="K37" s="77">
        <v>3</v>
      </c>
      <c r="L37" s="78">
        <v>1537.2099999999982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538</v>
      </c>
      <c r="D41" s="78">
        <v>259681.84</v>
      </c>
      <c r="E41" s="77">
        <v>134</v>
      </c>
      <c r="F41" s="78">
        <v>64920.46</v>
      </c>
      <c r="G41" s="77">
        <v>134</v>
      </c>
      <c r="H41" s="78">
        <v>64920.46</v>
      </c>
      <c r="I41" s="77">
        <v>134</v>
      </c>
      <c r="J41" s="78">
        <v>64920.46</v>
      </c>
      <c r="K41" s="77">
        <v>136</v>
      </c>
      <c r="L41" s="78">
        <v>64920.460000000014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0</v>
      </c>
      <c r="D43" s="78">
        <v>0</v>
      </c>
      <c r="E43" s="77">
        <v>0</v>
      </c>
      <c r="F43" s="78">
        <v>0</v>
      </c>
      <c r="G43" s="77">
        <v>0</v>
      </c>
      <c r="H43" s="78">
        <v>0</v>
      </c>
      <c r="I43" s="77">
        <v>0</v>
      </c>
      <c r="J43" s="78">
        <v>0</v>
      </c>
      <c r="K43" s="77">
        <v>0</v>
      </c>
      <c r="L43" s="78">
        <v>0</v>
      </c>
    </row>
    <row r="44" spans="1:12" x14ac:dyDescent="0.25">
      <c r="A44" s="106">
        <v>36</v>
      </c>
      <c r="B44" s="106" t="s">
        <v>75</v>
      </c>
      <c r="C44" s="77">
        <v>0</v>
      </c>
      <c r="D44" s="78">
        <v>0</v>
      </c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</row>
    <row r="45" spans="1:12" x14ac:dyDescent="0.25">
      <c r="A45" s="106">
        <v>37</v>
      </c>
      <c r="B45" s="106" t="s">
        <v>76</v>
      </c>
      <c r="C45" s="77">
        <v>1220</v>
      </c>
      <c r="D45" s="78">
        <v>718947.74000000022</v>
      </c>
      <c r="E45" s="77">
        <v>305</v>
      </c>
      <c r="F45" s="78">
        <v>179736.93</v>
      </c>
      <c r="G45" s="77">
        <v>305</v>
      </c>
      <c r="H45" s="78">
        <v>179736.93</v>
      </c>
      <c r="I45" s="77">
        <v>305</v>
      </c>
      <c r="J45" s="78">
        <v>179736.93</v>
      </c>
      <c r="K45" s="77">
        <v>305</v>
      </c>
      <c r="L45" s="78">
        <v>179736.9500000003</v>
      </c>
    </row>
    <row r="46" spans="1:12" x14ac:dyDescent="0.25">
      <c r="A46" s="106">
        <v>38</v>
      </c>
      <c r="B46" s="106" t="s">
        <v>77</v>
      </c>
      <c r="C46" s="77">
        <v>636</v>
      </c>
      <c r="D46" s="78">
        <v>370419.00999999978</v>
      </c>
      <c r="E46" s="77">
        <v>159</v>
      </c>
      <c r="F46" s="78">
        <v>92604.75</v>
      </c>
      <c r="G46" s="77">
        <v>159</v>
      </c>
      <c r="H46" s="78">
        <v>102591.1100000001</v>
      </c>
      <c r="I46" s="77">
        <v>159</v>
      </c>
      <c r="J46" s="78">
        <v>87611.57</v>
      </c>
      <c r="K46" s="77">
        <v>159</v>
      </c>
      <c r="L46" s="78">
        <v>87611.579999999551</v>
      </c>
    </row>
    <row r="47" spans="1:12" x14ac:dyDescent="0.25">
      <c r="A47" s="106">
        <v>39</v>
      </c>
      <c r="B47" s="106" t="s">
        <v>78</v>
      </c>
      <c r="C47" s="77">
        <v>1162</v>
      </c>
      <c r="D47" s="78">
        <v>518304.78000000026</v>
      </c>
      <c r="E47" s="77">
        <v>291</v>
      </c>
      <c r="F47" s="78">
        <v>129576.19999999995</v>
      </c>
      <c r="G47" s="77">
        <v>291</v>
      </c>
      <c r="H47" s="78">
        <v>129576.19999999995</v>
      </c>
      <c r="I47" s="77">
        <v>290</v>
      </c>
      <c r="J47" s="78">
        <v>129576.19000000006</v>
      </c>
      <c r="K47" s="77">
        <v>290</v>
      </c>
      <c r="L47" s="78">
        <v>129576.19000000029</v>
      </c>
    </row>
    <row r="48" spans="1:12" x14ac:dyDescent="0.25">
      <c r="A48" s="106">
        <v>40</v>
      </c>
      <c r="B48" s="106" t="s">
        <v>79</v>
      </c>
      <c r="C48" s="77">
        <v>3072</v>
      </c>
      <c r="D48" s="78">
        <v>1935788.1599999983</v>
      </c>
      <c r="E48" s="77">
        <v>768</v>
      </c>
      <c r="F48" s="78">
        <v>483947.04000000004</v>
      </c>
      <c r="G48" s="77">
        <v>768</v>
      </c>
      <c r="H48" s="78">
        <v>483947.04000000004</v>
      </c>
      <c r="I48" s="77">
        <v>768</v>
      </c>
      <c r="J48" s="78">
        <v>483947.0399999998</v>
      </c>
      <c r="K48" s="77">
        <v>768</v>
      </c>
      <c r="L48" s="78">
        <v>483947.03999999841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3400</v>
      </c>
      <c r="D51" s="78">
        <v>2241165.1000000006</v>
      </c>
      <c r="E51" s="77">
        <v>850</v>
      </c>
      <c r="F51" s="78">
        <v>560291.28</v>
      </c>
      <c r="G51" s="77">
        <v>850</v>
      </c>
      <c r="H51" s="78">
        <v>560291.28</v>
      </c>
      <c r="I51" s="77">
        <v>850</v>
      </c>
      <c r="J51" s="78">
        <v>560291.28</v>
      </c>
      <c r="K51" s="77">
        <v>850</v>
      </c>
      <c r="L51" s="78">
        <v>560291.26</v>
      </c>
    </row>
    <row r="52" spans="1:12" x14ac:dyDescent="0.25">
      <c r="A52" s="106">
        <v>44</v>
      </c>
      <c r="B52" s="106" t="s">
        <v>83</v>
      </c>
      <c r="C52" s="77">
        <v>162</v>
      </c>
      <c r="D52" s="78">
        <v>91284.68</v>
      </c>
      <c r="E52" s="77">
        <v>40</v>
      </c>
      <c r="F52" s="78">
        <v>22821.17</v>
      </c>
      <c r="G52" s="77">
        <v>40</v>
      </c>
      <c r="H52" s="78">
        <v>22821.17</v>
      </c>
      <c r="I52" s="77">
        <v>41</v>
      </c>
      <c r="J52" s="78">
        <v>22821.17</v>
      </c>
      <c r="K52" s="77">
        <v>41</v>
      </c>
      <c r="L52" s="78">
        <v>22821.17</v>
      </c>
    </row>
    <row r="53" spans="1:12" x14ac:dyDescent="0.25">
      <c r="A53" s="106">
        <v>45</v>
      </c>
      <c r="B53" s="106" t="s">
        <v>84</v>
      </c>
      <c r="C53" s="77">
        <v>397</v>
      </c>
      <c r="D53" s="78">
        <v>259456.2</v>
      </c>
      <c r="E53" s="77">
        <v>99</v>
      </c>
      <c r="F53" s="78">
        <v>64864.05</v>
      </c>
      <c r="G53" s="77">
        <v>99</v>
      </c>
      <c r="H53" s="78">
        <v>64864.05</v>
      </c>
      <c r="I53" s="77">
        <v>99</v>
      </c>
      <c r="J53" s="78">
        <v>64864.05</v>
      </c>
      <c r="K53" s="77">
        <v>100</v>
      </c>
      <c r="L53" s="78">
        <v>64864.050000000017</v>
      </c>
    </row>
    <row r="54" spans="1:12" x14ac:dyDescent="0.25">
      <c r="A54" s="106">
        <v>46</v>
      </c>
      <c r="B54" s="106" t="s">
        <v>85</v>
      </c>
      <c r="C54" s="77">
        <v>367</v>
      </c>
      <c r="D54" s="78">
        <v>251708.94999999995</v>
      </c>
      <c r="E54" s="77">
        <v>92</v>
      </c>
      <c r="F54" s="78">
        <v>62927.239999999991</v>
      </c>
      <c r="G54" s="77">
        <v>92</v>
      </c>
      <c r="H54" s="78">
        <v>72375.010000000009</v>
      </c>
      <c r="I54" s="77">
        <v>92</v>
      </c>
      <c r="J54" s="78">
        <v>58203.350000000006</v>
      </c>
      <c r="K54" s="77">
        <v>91</v>
      </c>
      <c r="L54" s="78">
        <v>58203.349999999948</v>
      </c>
    </row>
    <row r="55" spans="1:12" x14ac:dyDescent="0.25">
      <c r="A55" s="106">
        <v>47</v>
      </c>
      <c r="B55" s="106" t="s">
        <v>86</v>
      </c>
      <c r="C55" s="77">
        <v>12</v>
      </c>
      <c r="D55" s="78">
        <v>7832.64</v>
      </c>
      <c r="E55" s="77">
        <v>3</v>
      </c>
      <c r="F55" s="78">
        <v>1958.16</v>
      </c>
      <c r="G55" s="77">
        <v>3</v>
      </c>
      <c r="H55" s="78">
        <v>1958.16</v>
      </c>
      <c r="I55" s="77">
        <v>3</v>
      </c>
      <c r="J55" s="78">
        <v>1958.16</v>
      </c>
      <c r="K55" s="77">
        <v>3</v>
      </c>
      <c r="L55" s="78">
        <v>1958.1600000000005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266</v>
      </c>
      <c r="D82" s="78">
        <v>120125.6</v>
      </c>
      <c r="E82" s="77">
        <v>66</v>
      </c>
      <c r="F82" s="78">
        <v>30031.4</v>
      </c>
      <c r="G82" s="77">
        <v>66</v>
      </c>
      <c r="H82" s="78">
        <v>30031.4</v>
      </c>
      <c r="I82" s="77">
        <v>66</v>
      </c>
      <c r="J82" s="78">
        <v>30031.4</v>
      </c>
      <c r="K82" s="77">
        <v>68</v>
      </c>
      <c r="L82" s="78">
        <v>30031.400000000009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>
        <v>0</v>
      </c>
      <c r="D86" s="78">
        <v>0</v>
      </c>
      <c r="E86" s="77">
        <v>0</v>
      </c>
      <c r="F86" s="78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</row>
    <row r="87" spans="1:12" x14ac:dyDescent="0.25">
      <c r="A87" s="106">
        <v>0</v>
      </c>
      <c r="B87" s="106" t="s">
        <v>117</v>
      </c>
      <c r="C87" s="80">
        <v>37880</v>
      </c>
      <c r="D87" s="81">
        <v>27982663.500000007</v>
      </c>
      <c r="E87" s="80">
        <v>9468</v>
      </c>
      <c r="F87" s="81">
        <v>6995665.8400000008</v>
      </c>
      <c r="G87" s="80">
        <v>9468</v>
      </c>
      <c r="H87" s="81">
        <v>7015099.9700000007</v>
      </c>
      <c r="I87" s="80">
        <v>9469</v>
      </c>
      <c r="J87" s="81">
        <v>6985948.8000000007</v>
      </c>
      <c r="K87" s="80">
        <v>9475</v>
      </c>
      <c r="L87" s="81">
        <v>6985948.8900000006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xSplit="2" ySplit="8" topLeftCell="C63" activePane="bottomRight" state="frozen"/>
      <selection pane="topRight" activeCell="C1" sqref="C1"/>
      <selection pane="bottomLeft" activeCell="A9" sqref="A9"/>
      <selection pane="bottomRight" activeCell="I85" sqref="I85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6384" width="9.140625" style="79"/>
  </cols>
  <sheetData>
    <row r="1" spans="1:12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12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2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2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2" s="27" customFormat="1" ht="33.950000000000003" customHeight="1" x14ac:dyDescent="0.25">
      <c r="A5" s="113" t="s">
        <v>118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139</v>
      </c>
    </row>
    <row r="7" spans="1:12" s="74" customFormat="1" ht="60" customHeight="1" x14ac:dyDescent="0.2">
      <c r="A7" s="120" t="s">
        <v>38</v>
      </c>
      <c r="B7" s="120" t="s">
        <v>39</v>
      </c>
      <c r="C7" s="117" t="s">
        <v>1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</row>
    <row r="8" spans="1:12" s="74" customFormat="1" ht="12" x14ac:dyDescent="0.2">
      <c r="A8" s="120"/>
      <c r="B8" s="120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</row>
    <row r="9" spans="1:12" x14ac:dyDescent="0.25">
      <c r="A9" s="106">
        <v>1</v>
      </c>
      <c r="B9" s="106" t="s">
        <v>40</v>
      </c>
      <c r="C9" s="77">
        <v>0</v>
      </c>
      <c r="D9" s="78">
        <v>0</v>
      </c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</row>
    <row r="10" spans="1:12" x14ac:dyDescent="0.25">
      <c r="A10" s="106">
        <v>2</v>
      </c>
      <c r="B10" s="106" t="s">
        <v>41</v>
      </c>
      <c r="C10" s="77">
        <v>0</v>
      </c>
      <c r="D10" s="78">
        <v>0</v>
      </c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</row>
    <row r="11" spans="1:12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12" x14ac:dyDescent="0.25">
      <c r="A12" s="106">
        <v>4</v>
      </c>
      <c r="B12" s="106" t="s">
        <v>43</v>
      </c>
      <c r="C12" s="77">
        <v>0</v>
      </c>
      <c r="D12" s="78">
        <v>0</v>
      </c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</row>
    <row r="13" spans="1:12" x14ac:dyDescent="0.25">
      <c r="A13" s="106">
        <v>5</v>
      </c>
      <c r="B13" s="106" t="s">
        <v>44</v>
      </c>
      <c r="C13" s="77">
        <v>0</v>
      </c>
      <c r="D13" s="78">
        <v>0</v>
      </c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</row>
    <row r="14" spans="1:12" x14ac:dyDescent="0.25">
      <c r="A14" s="106">
        <v>6</v>
      </c>
      <c r="B14" s="106" t="s">
        <v>45</v>
      </c>
      <c r="C14" s="77">
        <v>0</v>
      </c>
      <c r="D14" s="78">
        <v>0</v>
      </c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</row>
    <row r="15" spans="1:12" x14ac:dyDescent="0.25">
      <c r="A15" s="106">
        <v>7</v>
      </c>
      <c r="B15" s="106" t="s">
        <v>46</v>
      </c>
      <c r="C15" s="77">
        <v>0</v>
      </c>
      <c r="D15" s="78">
        <v>0</v>
      </c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</row>
    <row r="16" spans="1:12" x14ac:dyDescent="0.25">
      <c r="A16" s="106">
        <v>8</v>
      </c>
      <c r="B16" s="106" t="s">
        <v>47</v>
      </c>
      <c r="C16" s="77">
        <v>0</v>
      </c>
      <c r="D16" s="78">
        <v>0</v>
      </c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</row>
    <row r="17" spans="1:12" x14ac:dyDescent="0.25">
      <c r="A17" s="106">
        <v>9</v>
      </c>
      <c r="B17" s="106" t="s">
        <v>48</v>
      </c>
      <c r="C17" s="77">
        <v>0</v>
      </c>
      <c r="D17" s="78">
        <v>0</v>
      </c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</row>
    <row r="18" spans="1:12" x14ac:dyDescent="0.25">
      <c r="A18" s="106">
        <v>10</v>
      </c>
      <c r="B18" s="106" t="s">
        <v>49</v>
      </c>
      <c r="C18" s="77">
        <v>0</v>
      </c>
      <c r="D18" s="78">
        <v>0</v>
      </c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ht="16.5" customHeight="1" x14ac:dyDescent="0.25">
      <c r="A20" s="106">
        <v>12</v>
      </c>
      <c r="B20" s="106" t="s">
        <v>51</v>
      </c>
      <c r="C20" s="77">
        <v>0</v>
      </c>
      <c r="D20" s="78">
        <v>0</v>
      </c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</row>
    <row r="21" spans="1:12" x14ac:dyDescent="0.25">
      <c r="A21" s="106">
        <v>13</v>
      </c>
      <c r="B21" s="106" t="s">
        <v>52</v>
      </c>
      <c r="C21" s="77">
        <v>0</v>
      </c>
      <c r="D21" s="78">
        <v>0</v>
      </c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</row>
    <row r="22" spans="1:12" x14ac:dyDescent="0.25">
      <c r="A22" s="106">
        <v>14</v>
      </c>
      <c r="B22" s="106" t="s">
        <v>53</v>
      </c>
      <c r="C22" s="77">
        <v>0</v>
      </c>
      <c r="D22" s="78">
        <v>0</v>
      </c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</row>
    <row r="23" spans="1:12" x14ac:dyDescent="0.25">
      <c r="A23" s="106">
        <v>15</v>
      </c>
      <c r="B23" s="106" t="s">
        <v>54</v>
      </c>
      <c r="C23" s="77">
        <v>0</v>
      </c>
      <c r="D23" s="78">
        <v>0</v>
      </c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</row>
    <row r="24" spans="1:12" x14ac:dyDescent="0.25">
      <c r="A24" s="106">
        <v>16</v>
      </c>
      <c r="B24" s="106" t="s">
        <v>55</v>
      </c>
      <c r="C24" s="77">
        <v>0</v>
      </c>
      <c r="D24" s="78">
        <v>0</v>
      </c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0</v>
      </c>
      <c r="D26" s="78">
        <v>0</v>
      </c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</row>
    <row r="27" spans="1:12" x14ac:dyDescent="0.25">
      <c r="A27" s="106">
        <v>19</v>
      </c>
      <c r="B27" s="106" t="s">
        <v>58</v>
      </c>
      <c r="C27" s="77">
        <v>0</v>
      </c>
      <c r="D27" s="78">
        <v>0</v>
      </c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</row>
    <row r="28" spans="1:12" x14ac:dyDescent="0.25">
      <c r="A28" s="106">
        <v>20</v>
      </c>
      <c r="B28" s="106" t="s">
        <v>59</v>
      </c>
      <c r="C28" s="77">
        <v>0</v>
      </c>
      <c r="D28" s="78">
        <v>0</v>
      </c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</row>
    <row r="29" spans="1:12" x14ac:dyDescent="0.25">
      <c r="A29" s="106">
        <v>21</v>
      </c>
      <c r="B29" s="106" t="s">
        <v>60</v>
      </c>
      <c r="C29" s="77">
        <v>0</v>
      </c>
      <c r="D29" s="78">
        <v>0</v>
      </c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</row>
    <row r="30" spans="1:12" x14ac:dyDescent="0.25">
      <c r="A30" s="106">
        <v>22</v>
      </c>
      <c r="B30" s="106" t="s">
        <v>61</v>
      </c>
      <c r="C30" s="77">
        <v>0</v>
      </c>
      <c r="D30" s="78">
        <v>0</v>
      </c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</row>
    <row r="31" spans="1:12" x14ac:dyDescent="0.25">
      <c r="A31" s="106">
        <v>23</v>
      </c>
      <c r="B31" s="106" t="s">
        <v>62</v>
      </c>
      <c r="C31" s="77">
        <v>0</v>
      </c>
      <c r="D31" s="78">
        <v>0</v>
      </c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</row>
    <row r="32" spans="1:12" x14ac:dyDescent="0.25">
      <c r="A32" s="106">
        <v>24</v>
      </c>
      <c r="B32" s="106" t="s">
        <v>63</v>
      </c>
      <c r="C32" s="77">
        <v>0</v>
      </c>
      <c r="D32" s="78">
        <v>0</v>
      </c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</row>
    <row r="33" spans="1:12" x14ac:dyDescent="0.25">
      <c r="A33" s="106">
        <v>25</v>
      </c>
      <c r="B33" s="106" t="s">
        <v>64</v>
      </c>
      <c r="C33" s="77">
        <v>0</v>
      </c>
      <c r="D33" s="78">
        <v>0</v>
      </c>
      <c r="E33" s="77">
        <v>0</v>
      </c>
      <c r="F33" s="78">
        <v>0</v>
      </c>
      <c r="G33" s="77">
        <v>0</v>
      </c>
      <c r="H33" s="78">
        <v>0</v>
      </c>
      <c r="I33" s="77">
        <v>0</v>
      </c>
      <c r="J33" s="78">
        <v>0</v>
      </c>
      <c r="K33" s="77">
        <v>0</v>
      </c>
      <c r="L33" s="78">
        <v>0</v>
      </c>
    </row>
    <row r="34" spans="1:12" x14ac:dyDescent="0.25">
      <c r="A34" s="106">
        <v>26</v>
      </c>
      <c r="B34" s="106" t="s">
        <v>65</v>
      </c>
      <c r="C34" s="77">
        <v>0</v>
      </c>
      <c r="D34" s="78">
        <v>0</v>
      </c>
      <c r="E34" s="77">
        <v>0</v>
      </c>
      <c r="F34" s="78">
        <v>0</v>
      </c>
      <c r="G34" s="77">
        <v>0</v>
      </c>
      <c r="H34" s="78">
        <v>0</v>
      </c>
      <c r="I34" s="77">
        <v>0</v>
      </c>
      <c r="J34" s="78">
        <v>0</v>
      </c>
      <c r="K34" s="77">
        <v>0</v>
      </c>
      <c r="L34" s="78">
        <v>0</v>
      </c>
    </row>
    <row r="35" spans="1:12" x14ac:dyDescent="0.25">
      <c r="A35" s="106">
        <v>27</v>
      </c>
      <c r="B35" s="106" t="s">
        <v>66</v>
      </c>
      <c r="C35" s="77">
        <v>0</v>
      </c>
      <c r="D35" s="78">
        <v>0</v>
      </c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</row>
    <row r="36" spans="1:12" x14ac:dyDescent="0.25">
      <c r="A36" s="106">
        <v>28</v>
      </c>
      <c r="B36" s="106" t="s">
        <v>67</v>
      </c>
      <c r="C36" s="77">
        <v>35183</v>
      </c>
      <c r="D36" s="78">
        <v>22358444.670000002</v>
      </c>
      <c r="E36" s="77">
        <v>8796</v>
      </c>
      <c r="F36" s="78">
        <v>5589611.1699999999</v>
      </c>
      <c r="G36" s="77">
        <v>8796</v>
      </c>
      <c r="H36" s="78">
        <v>5589611.1699999999</v>
      </c>
      <c r="I36" s="77">
        <v>8796</v>
      </c>
      <c r="J36" s="78">
        <v>5589611.1699999999</v>
      </c>
      <c r="K36" s="77">
        <v>8795</v>
      </c>
      <c r="L36" s="78">
        <v>5589611.160000002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0</v>
      </c>
      <c r="D43" s="78">
        <v>0</v>
      </c>
      <c r="E43" s="77">
        <v>0</v>
      </c>
      <c r="F43" s="78">
        <v>0</v>
      </c>
      <c r="G43" s="77">
        <v>0</v>
      </c>
      <c r="H43" s="78">
        <v>0</v>
      </c>
      <c r="I43" s="77">
        <v>0</v>
      </c>
      <c r="J43" s="78">
        <v>0</v>
      </c>
      <c r="K43" s="77">
        <v>0</v>
      </c>
      <c r="L43" s="78">
        <v>0</v>
      </c>
    </row>
    <row r="44" spans="1:12" x14ac:dyDescent="0.25">
      <c r="A44" s="106">
        <v>36</v>
      </c>
      <c r="B44" s="106" t="s">
        <v>75</v>
      </c>
      <c r="C44" s="77">
        <v>0</v>
      </c>
      <c r="D44" s="78">
        <v>0</v>
      </c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</row>
    <row r="45" spans="1:12" x14ac:dyDescent="0.25">
      <c r="A45" s="106">
        <v>37</v>
      </c>
      <c r="B45" s="106" t="s">
        <v>76</v>
      </c>
      <c r="C45" s="77">
        <v>0</v>
      </c>
      <c r="D45" s="78">
        <v>0</v>
      </c>
      <c r="E45" s="77">
        <v>0</v>
      </c>
      <c r="F45" s="78">
        <v>0</v>
      </c>
      <c r="G45" s="77">
        <v>0</v>
      </c>
      <c r="H45" s="78">
        <v>0</v>
      </c>
      <c r="I45" s="77">
        <v>0</v>
      </c>
      <c r="J45" s="78">
        <v>0</v>
      </c>
      <c r="K45" s="77">
        <v>0</v>
      </c>
      <c r="L45" s="78">
        <v>0</v>
      </c>
    </row>
    <row r="46" spans="1:12" x14ac:dyDescent="0.25">
      <c r="A46" s="106">
        <v>38</v>
      </c>
      <c r="B46" s="106" t="s">
        <v>77</v>
      </c>
      <c r="C46" s="77">
        <v>0</v>
      </c>
      <c r="D46" s="78">
        <v>0</v>
      </c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</row>
    <row r="47" spans="1:12" x14ac:dyDescent="0.25">
      <c r="A47" s="106">
        <v>39</v>
      </c>
      <c r="B47" s="106" t="s">
        <v>78</v>
      </c>
      <c r="C47" s="77">
        <v>0</v>
      </c>
      <c r="D47" s="78">
        <v>0</v>
      </c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</row>
    <row r="48" spans="1:12" x14ac:dyDescent="0.25">
      <c r="A48" s="106">
        <v>40</v>
      </c>
      <c r="B48" s="106" t="s">
        <v>79</v>
      </c>
      <c r="C48" s="77">
        <v>0</v>
      </c>
      <c r="D48" s="78">
        <v>0</v>
      </c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7880</v>
      </c>
      <c r="D52" s="78">
        <v>5007661.2</v>
      </c>
      <c r="E52" s="77">
        <v>1970</v>
      </c>
      <c r="F52" s="78">
        <v>1251915.3</v>
      </c>
      <c r="G52" s="77">
        <v>1970</v>
      </c>
      <c r="H52" s="78">
        <v>1251915.3</v>
      </c>
      <c r="I52" s="77">
        <v>1970</v>
      </c>
      <c r="J52" s="78">
        <v>1251915.3</v>
      </c>
      <c r="K52" s="77">
        <v>1970</v>
      </c>
      <c r="L52" s="78">
        <v>1251915.3000000005</v>
      </c>
    </row>
    <row r="53" spans="1:12" x14ac:dyDescent="0.25">
      <c r="A53" s="106">
        <v>45</v>
      </c>
      <c r="B53" s="106" t="s">
        <v>84</v>
      </c>
      <c r="C53" s="77">
        <v>0</v>
      </c>
      <c r="D53" s="78">
        <v>0</v>
      </c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</row>
    <row r="54" spans="1:12" x14ac:dyDescent="0.25">
      <c r="A54" s="106">
        <v>46</v>
      </c>
      <c r="B54" s="106" t="s">
        <v>85</v>
      </c>
      <c r="C54" s="77">
        <v>0</v>
      </c>
      <c r="D54" s="78">
        <v>0</v>
      </c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</row>
    <row r="55" spans="1:12" x14ac:dyDescent="0.25">
      <c r="A55" s="106">
        <v>47</v>
      </c>
      <c r="B55" s="106" t="s">
        <v>86</v>
      </c>
      <c r="C55" s="77">
        <v>0</v>
      </c>
      <c r="D55" s="78">
        <v>0</v>
      </c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0</v>
      </c>
      <c r="D82" s="78">
        <v>0</v>
      </c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>
        <v>0</v>
      </c>
      <c r="D86" s="78">
        <v>0</v>
      </c>
      <c r="E86" s="77">
        <v>0</v>
      </c>
      <c r="F86" s="78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</row>
    <row r="87" spans="1:12" x14ac:dyDescent="0.25">
      <c r="A87" s="106">
        <v>0</v>
      </c>
      <c r="B87" s="106" t="s">
        <v>117</v>
      </c>
      <c r="C87" s="80">
        <v>43063</v>
      </c>
      <c r="D87" s="81">
        <v>27366105.870000001</v>
      </c>
      <c r="E87" s="80">
        <v>10766</v>
      </c>
      <c r="F87" s="81">
        <v>6841526.4699999997</v>
      </c>
      <c r="G87" s="80">
        <v>10766</v>
      </c>
      <c r="H87" s="81">
        <v>6841526.4699999997</v>
      </c>
      <c r="I87" s="80">
        <v>10766</v>
      </c>
      <c r="J87" s="81">
        <v>6841526.4699999997</v>
      </c>
      <c r="K87" s="80">
        <v>10765</v>
      </c>
      <c r="L87" s="81">
        <v>6841526.4600000028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29" sqref="M29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6384" width="9.140625" style="79"/>
  </cols>
  <sheetData>
    <row r="1" spans="1:12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12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2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2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2" s="27" customFormat="1" ht="33.950000000000003" customHeight="1" x14ac:dyDescent="0.25">
      <c r="A5" s="113" t="s">
        <v>120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140</v>
      </c>
    </row>
    <row r="7" spans="1:12" s="74" customFormat="1" ht="60" customHeight="1" x14ac:dyDescent="0.2">
      <c r="A7" s="120" t="s">
        <v>38</v>
      </c>
      <c r="B7" s="120" t="s">
        <v>39</v>
      </c>
      <c r="C7" s="117" t="s">
        <v>1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</row>
    <row r="8" spans="1:12" s="74" customFormat="1" ht="12" x14ac:dyDescent="0.2">
      <c r="A8" s="120"/>
      <c r="B8" s="120"/>
      <c r="C8" s="75" t="s">
        <v>2</v>
      </c>
      <c r="D8" s="76" t="s">
        <v>3</v>
      </c>
      <c r="E8" s="75" t="s">
        <v>2</v>
      </c>
      <c r="F8" s="76" t="s">
        <v>3</v>
      </c>
      <c r="G8" s="75" t="s">
        <v>2</v>
      </c>
      <c r="H8" s="76" t="s">
        <v>3</v>
      </c>
      <c r="I8" s="75" t="s">
        <v>2</v>
      </c>
      <c r="J8" s="76" t="s">
        <v>3</v>
      </c>
      <c r="K8" s="75" t="s">
        <v>2</v>
      </c>
      <c r="L8" s="76" t="s">
        <v>3</v>
      </c>
    </row>
    <row r="9" spans="1:12" x14ac:dyDescent="0.25">
      <c r="A9" s="106">
        <v>1</v>
      </c>
      <c r="B9" s="106" t="s">
        <v>40</v>
      </c>
      <c r="C9" s="77">
        <v>0</v>
      </c>
      <c r="D9" s="78">
        <v>0</v>
      </c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</row>
    <row r="10" spans="1:12" x14ac:dyDescent="0.25">
      <c r="A10" s="106">
        <v>2</v>
      </c>
      <c r="B10" s="106" t="s">
        <v>41</v>
      </c>
      <c r="C10" s="77">
        <v>0</v>
      </c>
      <c r="D10" s="78">
        <v>0</v>
      </c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</row>
    <row r="11" spans="1:12" x14ac:dyDescent="0.25">
      <c r="A11" s="106">
        <v>3</v>
      </c>
      <c r="B11" s="10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12" x14ac:dyDescent="0.25">
      <c r="A12" s="106">
        <v>4</v>
      </c>
      <c r="B12" s="106" t="s">
        <v>43</v>
      </c>
      <c r="C12" s="77">
        <v>0</v>
      </c>
      <c r="D12" s="78">
        <v>0</v>
      </c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</row>
    <row r="13" spans="1:12" x14ac:dyDescent="0.25">
      <c r="A13" s="106">
        <v>5</v>
      </c>
      <c r="B13" s="106" t="s">
        <v>44</v>
      </c>
      <c r="C13" s="77">
        <v>0</v>
      </c>
      <c r="D13" s="78">
        <v>0</v>
      </c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</row>
    <row r="14" spans="1:12" x14ac:dyDescent="0.25">
      <c r="A14" s="106">
        <v>6</v>
      </c>
      <c r="B14" s="106" t="s">
        <v>45</v>
      </c>
      <c r="C14" s="77">
        <v>0</v>
      </c>
      <c r="D14" s="78">
        <v>0</v>
      </c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</row>
    <row r="15" spans="1:12" x14ac:dyDescent="0.25">
      <c r="A15" s="106">
        <v>7</v>
      </c>
      <c r="B15" s="106" t="s">
        <v>46</v>
      </c>
      <c r="C15" s="77">
        <v>0</v>
      </c>
      <c r="D15" s="78">
        <v>0</v>
      </c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</row>
    <row r="16" spans="1:12" x14ac:dyDescent="0.25">
      <c r="A16" s="106">
        <v>8</v>
      </c>
      <c r="B16" s="106" t="s">
        <v>47</v>
      </c>
      <c r="C16" s="77">
        <v>0</v>
      </c>
      <c r="D16" s="78">
        <v>0</v>
      </c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</row>
    <row r="17" spans="1:12" x14ac:dyDescent="0.25">
      <c r="A17" s="106">
        <v>9</v>
      </c>
      <c r="B17" s="106" t="s">
        <v>48</v>
      </c>
      <c r="C17" s="77">
        <v>0</v>
      </c>
      <c r="D17" s="78">
        <v>0</v>
      </c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</row>
    <row r="18" spans="1:12" x14ac:dyDescent="0.25">
      <c r="A18" s="106">
        <v>10</v>
      </c>
      <c r="B18" s="106" t="s">
        <v>49</v>
      </c>
      <c r="C18" s="77">
        <v>0</v>
      </c>
      <c r="D18" s="78">
        <v>0</v>
      </c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</row>
    <row r="19" spans="1:12" x14ac:dyDescent="0.25">
      <c r="A19" s="106">
        <v>11</v>
      </c>
      <c r="B19" s="10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ht="16.5" customHeight="1" x14ac:dyDescent="0.25">
      <c r="A20" s="106">
        <v>12</v>
      </c>
      <c r="B20" s="106" t="s">
        <v>51</v>
      </c>
      <c r="C20" s="77">
        <v>0</v>
      </c>
      <c r="D20" s="78">
        <v>0</v>
      </c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</row>
    <row r="21" spans="1:12" x14ac:dyDescent="0.25">
      <c r="A21" s="106">
        <v>13</v>
      </c>
      <c r="B21" s="106" t="s">
        <v>52</v>
      </c>
      <c r="C21" s="77">
        <v>0</v>
      </c>
      <c r="D21" s="78">
        <v>0</v>
      </c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</row>
    <row r="22" spans="1:12" x14ac:dyDescent="0.25">
      <c r="A22" s="106">
        <v>14</v>
      </c>
      <c r="B22" s="106" t="s">
        <v>53</v>
      </c>
      <c r="C22" s="77">
        <v>0</v>
      </c>
      <c r="D22" s="78">
        <v>0</v>
      </c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</row>
    <row r="23" spans="1:12" x14ac:dyDescent="0.25">
      <c r="A23" s="106">
        <v>15</v>
      </c>
      <c r="B23" s="106" t="s">
        <v>54</v>
      </c>
      <c r="C23" s="77">
        <v>0</v>
      </c>
      <c r="D23" s="78">
        <v>0</v>
      </c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</row>
    <row r="24" spans="1:12" x14ac:dyDescent="0.25">
      <c r="A24" s="106">
        <v>16</v>
      </c>
      <c r="B24" s="106" t="s">
        <v>55</v>
      </c>
      <c r="C24" s="77">
        <v>0</v>
      </c>
      <c r="D24" s="78">
        <v>0</v>
      </c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</row>
    <row r="25" spans="1:12" x14ac:dyDescent="0.25">
      <c r="A25" s="106">
        <v>17</v>
      </c>
      <c r="B25" s="10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>
        <v>0</v>
      </c>
      <c r="D26" s="78">
        <v>0</v>
      </c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</row>
    <row r="27" spans="1:12" x14ac:dyDescent="0.25">
      <c r="A27" s="106">
        <v>19</v>
      </c>
      <c r="B27" s="106" t="s">
        <v>58</v>
      </c>
      <c r="C27" s="77">
        <v>0</v>
      </c>
      <c r="D27" s="78">
        <v>0</v>
      </c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</row>
    <row r="28" spans="1:12" x14ac:dyDescent="0.25">
      <c r="A28" s="106">
        <v>20</v>
      </c>
      <c r="B28" s="106" t="s">
        <v>59</v>
      </c>
      <c r="C28" s="77">
        <v>0</v>
      </c>
      <c r="D28" s="78">
        <v>0</v>
      </c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</row>
    <row r="29" spans="1:12" x14ac:dyDescent="0.25">
      <c r="A29" s="106">
        <v>21</v>
      </c>
      <c r="B29" s="106" t="s">
        <v>60</v>
      </c>
      <c r="C29" s="77">
        <v>0</v>
      </c>
      <c r="D29" s="78">
        <v>0</v>
      </c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</row>
    <row r="30" spans="1:12" x14ac:dyDescent="0.25">
      <c r="A30" s="106">
        <v>22</v>
      </c>
      <c r="B30" s="106" t="s">
        <v>61</v>
      </c>
      <c r="C30" s="77">
        <v>0</v>
      </c>
      <c r="D30" s="78">
        <v>0</v>
      </c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</row>
    <row r="31" spans="1:12" x14ac:dyDescent="0.25">
      <c r="A31" s="106">
        <v>23</v>
      </c>
      <c r="B31" s="106" t="s">
        <v>62</v>
      </c>
      <c r="C31" s="77">
        <v>0</v>
      </c>
      <c r="D31" s="78">
        <v>0</v>
      </c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</row>
    <row r="32" spans="1:12" x14ac:dyDescent="0.25">
      <c r="A32" s="106">
        <v>24</v>
      </c>
      <c r="B32" s="106" t="s">
        <v>63</v>
      </c>
      <c r="C32" s="77">
        <v>0</v>
      </c>
      <c r="D32" s="78">
        <v>0</v>
      </c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</row>
    <row r="33" spans="1:12" x14ac:dyDescent="0.25">
      <c r="A33" s="106">
        <v>25</v>
      </c>
      <c r="B33" s="106" t="s">
        <v>64</v>
      </c>
      <c r="C33" s="77">
        <v>0</v>
      </c>
      <c r="D33" s="78">
        <v>0</v>
      </c>
      <c r="E33" s="77">
        <v>0</v>
      </c>
      <c r="F33" s="78">
        <v>0</v>
      </c>
      <c r="G33" s="77">
        <v>0</v>
      </c>
      <c r="H33" s="78">
        <v>0</v>
      </c>
      <c r="I33" s="77">
        <v>0</v>
      </c>
      <c r="J33" s="78">
        <v>0</v>
      </c>
      <c r="K33" s="77">
        <v>0</v>
      </c>
      <c r="L33" s="78">
        <v>0</v>
      </c>
    </row>
    <row r="34" spans="1:12" x14ac:dyDescent="0.25">
      <c r="A34" s="106">
        <v>26</v>
      </c>
      <c r="B34" s="106" t="s">
        <v>65</v>
      </c>
      <c r="C34" s="77">
        <v>0</v>
      </c>
      <c r="D34" s="78">
        <v>0</v>
      </c>
      <c r="E34" s="77">
        <v>0</v>
      </c>
      <c r="F34" s="78">
        <v>0</v>
      </c>
      <c r="G34" s="77">
        <v>0</v>
      </c>
      <c r="H34" s="78">
        <v>0</v>
      </c>
      <c r="I34" s="77">
        <v>0</v>
      </c>
      <c r="J34" s="78">
        <v>0</v>
      </c>
      <c r="K34" s="77">
        <v>0</v>
      </c>
      <c r="L34" s="78">
        <v>0</v>
      </c>
    </row>
    <row r="35" spans="1:12" x14ac:dyDescent="0.25">
      <c r="A35" s="106">
        <v>27</v>
      </c>
      <c r="B35" s="106" t="s">
        <v>66</v>
      </c>
      <c r="C35" s="77">
        <v>0</v>
      </c>
      <c r="D35" s="78">
        <v>0</v>
      </c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</row>
    <row r="36" spans="1:12" x14ac:dyDescent="0.25">
      <c r="A36" s="106">
        <v>28</v>
      </c>
      <c r="B36" s="106" t="s">
        <v>67</v>
      </c>
      <c r="C36" s="77">
        <v>20001</v>
      </c>
      <c r="D36" s="78">
        <v>12711982.66</v>
      </c>
      <c r="E36" s="77">
        <v>5000</v>
      </c>
      <c r="F36" s="78">
        <v>3177995.67</v>
      </c>
      <c r="G36" s="77">
        <v>5000</v>
      </c>
      <c r="H36" s="78">
        <v>3177995.67</v>
      </c>
      <c r="I36" s="77">
        <v>5000</v>
      </c>
      <c r="J36" s="78">
        <v>3177995.67</v>
      </c>
      <c r="K36" s="77">
        <v>5001</v>
      </c>
      <c r="L36" s="78">
        <v>3177995.6500000004</v>
      </c>
    </row>
    <row r="37" spans="1:12" x14ac:dyDescent="0.25">
      <c r="A37" s="106">
        <v>29</v>
      </c>
      <c r="B37" s="10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8">
        <v>0</v>
      </c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>
        <v>0</v>
      </c>
      <c r="D43" s="78">
        <v>0</v>
      </c>
      <c r="E43" s="77">
        <v>0</v>
      </c>
      <c r="F43" s="78">
        <v>0</v>
      </c>
      <c r="G43" s="77">
        <v>0</v>
      </c>
      <c r="H43" s="78">
        <v>0</v>
      </c>
      <c r="I43" s="77">
        <v>0</v>
      </c>
      <c r="J43" s="78">
        <v>0</v>
      </c>
      <c r="K43" s="77">
        <v>0</v>
      </c>
      <c r="L43" s="78">
        <v>0</v>
      </c>
    </row>
    <row r="44" spans="1:12" x14ac:dyDescent="0.25">
      <c r="A44" s="106">
        <v>36</v>
      </c>
      <c r="B44" s="106" t="s">
        <v>75</v>
      </c>
      <c r="C44" s="77">
        <v>0</v>
      </c>
      <c r="D44" s="78">
        <v>0</v>
      </c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</row>
    <row r="45" spans="1:12" x14ac:dyDescent="0.25">
      <c r="A45" s="106">
        <v>37</v>
      </c>
      <c r="B45" s="106" t="s">
        <v>76</v>
      </c>
      <c r="C45" s="77">
        <v>0</v>
      </c>
      <c r="D45" s="78">
        <v>0</v>
      </c>
      <c r="E45" s="77">
        <v>0</v>
      </c>
      <c r="F45" s="78">
        <v>0</v>
      </c>
      <c r="G45" s="77">
        <v>0</v>
      </c>
      <c r="H45" s="78">
        <v>0</v>
      </c>
      <c r="I45" s="77">
        <v>0</v>
      </c>
      <c r="J45" s="78">
        <v>0</v>
      </c>
      <c r="K45" s="77">
        <v>0</v>
      </c>
      <c r="L45" s="78">
        <v>0</v>
      </c>
    </row>
    <row r="46" spans="1:12" x14ac:dyDescent="0.25">
      <c r="A46" s="106">
        <v>38</v>
      </c>
      <c r="B46" s="106" t="s">
        <v>77</v>
      </c>
      <c r="C46" s="77">
        <v>0</v>
      </c>
      <c r="D46" s="78">
        <v>0</v>
      </c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</row>
    <row r="47" spans="1:12" x14ac:dyDescent="0.25">
      <c r="A47" s="106">
        <v>39</v>
      </c>
      <c r="B47" s="106" t="s">
        <v>78</v>
      </c>
      <c r="C47" s="77">
        <v>0</v>
      </c>
      <c r="D47" s="78">
        <v>0</v>
      </c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</row>
    <row r="48" spans="1:12" x14ac:dyDescent="0.25">
      <c r="A48" s="106">
        <v>40</v>
      </c>
      <c r="B48" s="106" t="s">
        <v>79</v>
      </c>
      <c r="C48" s="77">
        <v>0</v>
      </c>
      <c r="D48" s="78">
        <v>0</v>
      </c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</row>
    <row r="49" spans="1:12" x14ac:dyDescent="0.25">
      <c r="A49" s="106">
        <v>41</v>
      </c>
      <c r="B49" s="10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>
        <v>3431</v>
      </c>
      <c r="D52" s="78">
        <v>2184041.9700000002</v>
      </c>
      <c r="E52" s="77">
        <v>858</v>
      </c>
      <c r="F52" s="78">
        <v>546010.49</v>
      </c>
      <c r="G52" s="77">
        <v>858</v>
      </c>
      <c r="H52" s="78">
        <v>546010.49</v>
      </c>
      <c r="I52" s="77">
        <v>858</v>
      </c>
      <c r="J52" s="78">
        <v>546010.49</v>
      </c>
      <c r="K52" s="77">
        <v>857</v>
      </c>
      <c r="L52" s="78">
        <v>546010.50000000023</v>
      </c>
    </row>
    <row r="53" spans="1:12" x14ac:dyDescent="0.25">
      <c r="A53" s="106">
        <v>45</v>
      </c>
      <c r="B53" s="106" t="s">
        <v>84</v>
      </c>
      <c r="C53" s="77">
        <v>0</v>
      </c>
      <c r="D53" s="78">
        <v>0</v>
      </c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</row>
    <row r="54" spans="1:12" x14ac:dyDescent="0.25">
      <c r="A54" s="106">
        <v>46</v>
      </c>
      <c r="B54" s="106" t="s">
        <v>85</v>
      </c>
      <c r="C54" s="77">
        <v>0</v>
      </c>
      <c r="D54" s="78">
        <v>0</v>
      </c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</row>
    <row r="55" spans="1:12" x14ac:dyDescent="0.25">
      <c r="A55" s="106">
        <v>47</v>
      </c>
      <c r="B55" s="106" t="s">
        <v>86</v>
      </c>
      <c r="C55" s="77">
        <v>0</v>
      </c>
      <c r="D55" s="78">
        <v>0</v>
      </c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</row>
    <row r="56" spans="1:12" x14ac:dyDescent="0.25">
      <c r="A56" s="106">
        <v>48</v>
      </c>
      <c r="B56" s="10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8">
        <v>0</v>
      </c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8">
        <v>0</v>
      </c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>
        <v>0</v>
      </c>
      <c r="D82" s="78">
        <v>0</v>
      </c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</row>
    <row r="83" spans="1:12" x14ac:dyDescent="0.25">
      <c r="A83" s="106">
        <v>75</v>
      </c>
      <c r="B83" s="10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>
        <v>0</v>
      </c>
      <c r="D86" s="78">
        <v>0</v>
      </c>
      <c r="E86" s="77">
        <v>0</v>
      </c>
      <c r="F86" s="78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</row>
    <row r="87" spans="1:12" x14ac:dyDescent="0.25">
      <c r="A87" s="106">
        <v>0</v>
      </c>
      <c r="B87" s="106" t="s">
        <v>117</v>
      </c>
      <c r="C87" s="80">
        <v>23432</v>
      </c>
      <c r="D87" s="81">
        <v>14896024.630000001</v>
      </c>
      <c r="E87" s="80">
        <v>5858</v>
      </c>
      <c r="F87" s="81">
        <v>3724006.16</v>
      </c>
      <c r="G87" s="80">
        <v>5858</v>
      </c>
      <c r="H87" s="81">
        <v>3724006.16</v>
      </c>
      <c r="I87" s="80">
        <v>5858</v>
      </c>
      <c r="J87" s="81">
        <v>3724006.16</v>
      </c>
      <c r="K87" s="80">
        <v>5858</v>
      </c>
      <c r="L87" s="81">
        <v>3724006.1500000004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20" sqref="L20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110" customWidth="1"/>
    <col min="5" max="5" width="15.7109375" style="82" customWidth="1"/>
    <col min="6" max="6" width="15.7109375" style="110" customWidth="1"/>
    <col min="7" max="7" width="15.7109375" style="82" customWidth="1"/>
    <col min="8" max="8" width="15.7109375" style="110" customWidth="1"/>
    <col min="9" max="9" width="15.7109375" style="82" customWidth="1"/>
    <col min="10" max="10" width="15.7109375" style="110" customWidth="1"/>
    <col min="11" max="11" width="15.7109375" style="82" customWidth="1"/>
    <col min="12" max="12" width="15.7109375" style="110" customWidth="1"/>
    <col min="13" max="16384" width="9.140625" style="79"/>
  </cols>
  <sheetData>
    <row r="1" spans="1:12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12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2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2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2" s="27" customFormat="1" ht="33.950000000000003" customHeight="1" x14ac:dyDescent="0.25">
      <c r="A5" s="113" t="s">
        <v>121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141</v>
      </c>
    </row>
    <row r="7" spans="1:12" s="74" customFormat="1" ht="60" customHeight="1" x14ac:dyDescent="0.2">
      <c r="A7" s="120" t="s">
        <v>38</v>
      </c>
      <c r="B7" s="120" t="s">
        <v>39</v>
      </c>
      <c r="C7" s="117" t="s">
        <v>1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</row>
    <row r="8" spans="1:12" s="74" customFormat="1" ht="12" x14ac:dyDescent="0.2">
      <c r="A8" s="120"/>
      <c r="B8" s="120"/>
      <c r="C8" s="75" t="s">
        <v>2</v>
      </c>
      <c r="D8" s="107" t="s">
        <v>3</v>
      </c>
      <c r="E8" s="75" t="s">
        <v>2</v>
      </c>
      <c r="F8" s="107" t="s">
        <v>3</v>
      </c>
      <c r="G8" s="75" t="s">
        <v>2</v>
      </c>
      <c r="H8" s="107" t="s">
        <v>3</v>
      </c>
      <c r="I8" s="75" t="s">
        <v>2</v>
      </c>
      <c r="J8" s="107" t="s">
        <v>3</v>
      </c>
      <c r="K8" s="75" t="s">
        <v>2</v>
      </c>
      <c r="L8" s="107" t="s">
        <v>3</v>
      </c>
    </row>
    <row r="9" spans="1:12" x14ac:dyDescent="0.25">
      <c r="A9" s="106">
        <v>1</v>
      </c>
      <c r="B9" s="106" t="s">
        <v>40</v>
      </c>
      <c r="C9" s="77">
        <v>0</v>
      </c>
      <c r="D9" s="77">
        <v>0</v>
      </c>
      <c r="E9" s="77">
        <v>0</v>
      </c>
      <c r="F9" s="77">
        <v>0</v>
      </c>
      <c r="G9" s="77">
        <v>0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spans="1:12" x14ac:dyDescent="0.25">
      <c r="A10" s="106">
        <v>2</v>
      </c>
      <c r="B10" s="106" t="s">
        <v>41</v>
      </c>
      <c r="C10" s="77">
        <v>0</v>
      </c>
      <c r="D10" s="77">
        <v>0</v>
      </c>
      <c r="E10" s="77">
        <v>0</v>
      </c>
      <c r="F10" s="77">
        <v>0</v>
      </c>
      <c r="G10" s="77">
        <v>0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spans="1:12" x14ac:dyDescent="0.25">
      <c r="A11" s="106">
        <v>3</v>
      </c>
      <c r="B11" s="106" t="s">
        <v>42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spans="1:12" x14ac:dyDescent="0.25">
      <c r="A12" s="106">
        <v>4</v>
      </c>
      <c r="B12" s="106" t="s">
        <v>43</v>
      </c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spans="1:12" x14ac:dyDescent="0.25">
      <c r="A13" s="106">
        <v>5</v>
      </c>
      <c r="B13" s="106" t="s">
        <v>44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1:12" x14ac:dyDescent="0.25">
      <c r="A14" s="106">
        <v>6</v>
      </c>
      <c r="B14" s="106" t="s">
        <v>45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1:12" x14ac:dyDescent="0.25">
      <c r="A15" s="106">
        <v>7</v>
      </c>
      <c r="B15" s="106" t="s">
        <v>46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1:12" x14ac:dyDescent="0.25">
      <c r="A16" s="106">
        <v>8</v>
      </c>
      <c r="B16" s="106" t="s">
        <v>47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1:12" x14ac:dyDescent="0.25">
      <c r="A17" s="106">
        <v>9</v>
      </c>
      <c r="B17" s="106" t="s">
        <v>48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1:12" x14ac:dyDescent="0.25">
      <c r="A18" s="106">
        <v>10</v>
      </c>
      <c r="B18" s="106" t="s">
        <v>49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1:12" x14ac:dyDescent="0.25">
      <c r="A19" s="106">
        <v>11</v>
      </c>
      <c r="B19" s="106" t="s">
        <v>50</v>
      </c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1:12" ht="16.5" customHeight="1" x14ac:dyDescent="0.25">
      <c r="A20" s="106">
        <v>12</v>
      </c>
      <c r="B20" s="106" t="s">
        <v>51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1:12" x14ac:dyDescent="0.25">
      <c r="A21" s="106">
        <v>13</v>
      </c>
      <c r="B21" s="106" t="s">
        <v>52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1:12" x14ac:dyDescent="0.25">
      <c r="A22" s="106">
        <v>14</v>
      </c>
      <c r="B22" s="106" t="s">
        <v>53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1:12" x14ac:dyDescent="0.25">
      <c r="A23" s="106">
        <v>15</v>
      </c>
      <c r="B23" s="106" t="s">
        <v>54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1:12" x14ac:dyDescent="0.25">
      <c r="A24" s="106">
        <v>16</v>
      </c>
      <c r="B24" s="106" t="s">
        <v>55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1:12" x14ac:dyDescent="0.25">
      <c r="A25" s="106">
        <v>17</v>
      </c>
      <c r="B25" s="106" t="s">
        <v>56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1:12" x14ac:dyDescent="0.25">
      <c r="A26" s="106">
        <v>18</v>
      </c>
      <c r="B26" s="106" t="s">
        <v>57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1:12" x14ac:dyDescent="0.25">
      <c r="A27" s="106">
        <v>19</v>
      </c>
      <c r="B27" s="106" t="s">
        <v>58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1:12" x14ac:dyDescent="0.25">
      <c r="A28" s="106">
        <v>20</v>
      </c>
      <c r="B28" s="106" t="s">
        <v>59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1:12" x14ac:dyDescent="0.25">
      <c r="A29" s="106">
        <v>21</v>
      </c>
      <c r="B29" s="106" t="s">
        <v>60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1:12" x14ac:dyDescent="0.25">
      <c r="A30" s="106">
        <v>22</v>
      </c>
      <c r="B30" s="106" t="s">
        <v>61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1:12" x14ac:dyDescent="0.25">
      <c r="A31" s="106">
        <v>23</v>
      </c>
      <c r="B31" s="106" t="s">
        <v>62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1:12" x14ac:dyDescent="0.25">
      <c r="A32" s="106">
        <v>24</v>
      </c>
      <c r="B32" s="106" t="s">
        <v>63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1:12" x14ac:dyDescent="0.25">
      <c r="A33" s="106">
        <v>25</v>
      </c>
      <c r="B33" s="106" t="s">
        <v>64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1:12" x14ac:dyDescent="0.25">
      <c r="A34" s="106">
        <v>26</v>
      </c>
      <c r="B34" s="106" t="s">
        <v>65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1:12" x14ac:dyDescent="0.25">
      <c r="A35" s="106">
        <v>27</v>
      </c>
      <c r="B35" s="106" t="s">
        <v>66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1:12" x14ac:dyDescent="0.25">
      <c r="A36" s="106">
        <v>28</v>
      </c>
      <c r="B36" s="106" t="s">
        <v>67</v>
      </c>
      <c r="C36" s="77">
        <v>15182</v>
      </c>
      <c r="D36" s="77">
        <v>9646462.0100000016</v>
      </c>
      <c r="E36" s="77">
        <v>3796</v>
      </c>
      <c r="F36" s="77">
        <v>2411615.5</v>
      </c>
      <c r="G36" s="77">
        <v>3796</v>
      </c>
      <c r="H36" s="77">
        <v>2411615.5</v>
      </c>
      <c r="I36" s="77">
        <v>3796</v>
      </c>
      <c r="J36" s="77">
        <v>2411615.5</v>
      </c>
      <c r="K36" s="77">
        <v>3794</v>
      </c>
      <c r="L36" s="77">
        <v>2411615.5100000016</v>
      </c>
    </row>
    <row r="37" spans="1:12" x14ac:dyDescent="0.25">
      <c r="A37" s="106">
        <v>29</v>
      </c>
      <c r="B37" s="106" t="s">
        <v>68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spans="1:12" x14ac:dyDescent="0.25">
      <c r="A38" s="106">
        <v>30</v>
      </c>
      <c r="B38" s="106" t="s">
        <v>69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1:12" x14ac:dyDescent="0.25">
      <c r="A39" s="106">
        <v>31</v>
      </c>
      <c r="B39" s="106" t="s">
        <v>70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spans="1:12" x14ac:dyDescent="0.25">
      <c r="A40" s="106">
        <v>32</v>
      </c>
      <c r="B40" s="106" t="s">
        <v>71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1:12" x14ac:dyDescent="0.25">
      <c r="A41" s="106">
        <v>33</v>
      </c>
      <c r="B41" s="106" t="s">
        <v>72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  <c r="I41" s="77">
        <v>0</v>
      </c>
      <c r="J41" s="77">
        <v>0</v>
      </c>
      <c r="K41" s="77">
        <v>0</v>
      </c>
      <c r="L41" s="77">
        <v>0</v>
      </c>
    </row>
    <row r="42" spans="1:12" x14ac:dyDescent="0.25">
      <c r="A42" s="106">
        <v>34</v>
      </c>
      <c r="B42" s="106" t="s">
        <v>73</v>
      </c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</row>
    <row r="43" spans="1:12" x14ac:dyDescent="0.25">
      <c r="A43" s="106">
        <v>35</v>
      </c>
      <c r="B43" s="106" t="s">
        <v>74</v>
      </c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  <c r="I43" s="77">
        <v>0</v>
      </c>
      <c r="J43" s="77">
        <v>0</v>
      </c>
      <c r="K43" s="77">
        <v>0</v>
      </c>
      <c r="L43" s="77">
        <v>0</v>
      </c>
    </row>
    <row r="44" spans="1:12" x14ac:dyDescent="0.25">
      <c r="A44" s="106">
        <v>36</v>
      </c>
      <c r="B44" s="106" t="s">
        <v>75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  <c r="I44" s="77">
        <v>0</v>
      </c>
      <c r="J44" s="77">
        <v>0</v>
      </c>
      <c r="K44" s="77">
        <v>0</v>
      </c>
      <c r="L44" s="77">
        <v>0</v>
      </c>
    </row>
    <row r="45" spans="1:12" x14ac:dyDescent="0.25">
      <c r="A45" s="106">
        <v>37</v>
      </c>
      <c r="B45" s="106" t="s">
        <v>76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  <c r="I45" s="77">
        <v>0</v>
      </c>
      <c r="J45" s="77">
        <v>0</v>
      </c>
      <c r="K45" s="77">
        <v>0</v>
      </c>
      <c r="L45" s="77">
        <v>0</v>
      </c>
    </row>
    <row r="46" spans="1:12" x14ac:dyDescent="0.25">
      <c r="A46" s="106">
        <v>38</v>
      </c>
      <c r="B46" s="106" t="s">
        <v>77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  <c r="I46" s="77">
        <v>0</v>
      </c>
      <c r="J46" s="77">
        <v>0</v>
      </c>
      <c r="K46" s="77">
        <v>0</v>
      </c>
      <c r="L46" s="77">
        <v>0</v>
      </c>
    </row>
    <row r="47" spans="1:12" x14ac:dyDescent="0.25">
      <c r="A47" s="106">
        <v>39</v>
      </c>
      <c r="B47" s="106" t="s">
        <v>78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</row>
    <row r="48" spans="1:12" x14ac:dyDescent="0.25">
      <c r="A48" s="106">
        <v>40</v>
      </c>
      <c r="B48" s="106" t="s">
        <v>79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</row>
    <row r="49" spans="1:12" x14ac:dyDescent="0.25">
      <c r="A49" s="106">
        <v>41</v>
      </c>
      <c r="B49" s="106" t="s">
        <v>80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</row>
    <row r="50" spans="1:12" x14ac:dyDescent="0.25">
      <c r="A50" s="106">
        <v>42</v>
      </c>
      <c r="B50" s="106" t="s">
        <v>81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  <c r="I50" s="77">
        <v>0</v>
      </c>
      <c r="J50" s="77">
        <v>0</v>
      </c>
      <c r="K50" s="77">
        <v>0</v>
      </c>
      <c r="L50" s="77">
        <v>0</v>
      </c>
    </row>
    <row r="51" spans="1:12" x14ac:dyDescent="0.25">
      <c r="A51" s="106">
        <v>43</v>
      </c>
      <c r="B51" s="106" t="s">
        <v>82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</row>
    <row r="52" spans="1:12" x14ac:dyDescent="0.25">
      <c r="A52" s="106">
        <v>44</v>
      </c>
      <c r="B52" s="106" t="s">
        <v>83</v>
      </c>
      <c r="C52" s="77">
        <v>4449</v>
      </c>
      <c r="D52" s="77">
        <v>2823619.23</v>
      </c>
      <c r="E52" s="77">
        <v>1112</v>
      </c>
      <c r="F52" s="77">
        <v>705904.81</v>
      </c>
      <c r="G52" s="77">
        <v>1112</v>
      </c>
      <c r="H52" s="77">
        <v>705904.81</v>
      </c>
      <c r="I52" s="77">
        <v>1112</v>
      </c>
      <c r="J52" s="77">
        <v>705904.81</v>
      </c>
      <c r="K52" s="77">
        <v>1113</v>
      </c>
      <c r="L52" s="77">
        <v>705904.80000000028</v>
      </c>
    </row>
    <row r="53" spans="1:12" x14ac:dyDescent="0.25">
      <c r="A53" s="106">
        <v>45</v>
      </c>
      <c r="B53" s="106" t="s">
        <v>84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  <c r="I53" s="77">
        <v>0</v>
      </c>
      <c r="J53" s="77">
        <v>0</v>
      </c>
      <c r="K53" s="77">
        <v>0</v>
      </c>
      <c r="L53" s="77">
        <v>0</v>
      </c>
    </row>
    <row r="54" spans="1:12" x14ac:dyDescent="0.25">
      <c r="A54" s="106">
        <v>46</v>
      </c>
      <c r="B54" s="106" t="s">
        <v>85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0</v>
      </c>
      <c r="L54" s="77">
        <v>0</v>
      </c>
    </row>
    <row r="55" spans="1:12" x14ac:dyDescent="0.25">
      <c r="A55" s="106">
        <v>47</v>
      </c>
      <c r="B55" s="106" t="s">
        <v>86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</row>
    <row r="56" spans="1:12" x14ac:dyDescent="0.25">
      <c r="A56" s="106">
        <v>48</v>
      </c>
      <c r="B56" s="106" t="s">
        <v>87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  <c r="I56" s="77">
        <v>0</v>
      </c>
      <c r="J56" s="77">
        <v>0</v>
      </c>
      <c r="K56" s="77">
        <v>0</v>
      </c>
      <c r="L56" s="77">
        <v>0</v>
      </c>
    </row>
    <row r="57" spans="1:12" x14ac:dyDescent="0.25">
      <c r="A57" s="106">
        <v>49</v>
      </c>
      <c r="B57" s="106" t="s">
        <v>88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  <c r="I57" s="77">
        <v>0</v>
      </c>
      <c r="J57" s="77">
        <v>0</v>
      </c>
      <c r="K57" s="77">
        <v>0</v>
      </c>
      <c r="L57" s="77">
        <v>0</v>
      </c>
    </row>
    <row r="58" spans="1:12" x14ac:dyDescent="0.25">
      <c r="A58" s="106">
        <v>50</v>
      </c>
      <c r="B58" s="106" t="s">
        <v>89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  <c r="I58" s="77">
        <v>0</v>
      </c>
      <c r="J58" s="77">
        <v>0</v>
      </c>
      <c r="K58" s="77">
        <v>0</v>
      </c>
      <c r="L58" s="77">
        <v>0</v>
      </c>
    </row>
    <row r="59" spans="1:12" x14ac:dyDescent="0.25">
      <c r="A59" s="106">
        <v>51</v>
      </c>
      <c r="B59" s="106" t="s">
        <v>90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</row>
    <row r="60" spans="1:12" x14ac:dyDescent="0.25">
      <c r="A60" s="106">
        <v>52</v>
      </c>
      <c r="B60" s="106" t="s">
        <v>91</v>
      </c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  <c r="I60" s="77">
        <v>0</v>
      </c>
      <c r="J60" s="77">
        <v>0</v>
      </c>
      <c r="K60" s="77">
        <v>0</v>
      </c>
      <c r="L60" s="77">
        <v>0</v>
      </c>
    </row>
    <row r="61" spans="1:12" x14ac:dyDescent="0.25">
      <c r="A61" s="106">
        <v>53</v>
      </c>
      <c r="B61" s="106" t="s">
        <v>92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  <c r="I61" s="77">
        <v>0</v>
      </c>
      <c r="J61" s="77">
        <v>0</v>
      </c>
      <c r="K61" s="77">
        <v>0</v>
      </c>
      <c r="L61" s="77">
        <v>0</v>
      </c>
    </row>
    <row r="62" spans="1:12" x14ac:dyDescent="0.25">
      <c r="A62" s="106">
        <v>54</v>
      </c>
      <c r="B62" s="106" t="s">
        <v>93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  <c r="I62" s="77">
        <v>0</v>
      </c>
      <c r="J62" s="77">
        <v>0</v>
      </c>
      <c r="K62" s="77">
        <v>0</v>
      </c>
      <c r="L62" s="77">
        <v>0</v>
      </c>
    </row>
    <row r="63" spans="1:12" x14ac:dyDescent="0.25">
      <c r="A63" s="106">
        <v>55</v>
      </c>
      <c r="B63" s="106" t="s">
        <v>94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  <c r="I63" s="77">
        <v>0</v>
      </c>
      <c r="J63" s="77">
        <v>0</v>
      </c>
      <c r="K63" s="77">
        <v>0</v>
      </c>
      <c r="L63" s="77">
        <v>0</v>
      </c>
    </row>
    <row r="64" spans="1:12" x14ac:dyDescent="0.25">
      <c r="A64" s="106">
        <v>56</v>
      </c>
      <c r="B64" s="106" t="s">
        <v>95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</row>
    <row r="65" spans="1:12" x14ac:dyDescent="0.25">
      <c r="A65" s="106">
        <v>57</v>
      </c>
      <c r="B65" s="106" t="s">
        <v>96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</row>
    <row r="66" spans="1:12" x14ac:dyDescent="0.25">
      <c r="A66" s="106">
        <v>58</v>
      </c>
      <c r="B66" s="106" t="s">
        <v>97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  <c r="I66" s="77">
        <v>0</v>
      </c>
      <c r="J66" s="77">
        <v>0</v>
      </c>
      <c r="K66" s="77">
        <v>0</v>
      </c>
      <c r="L66" s="77">
        <v>0</v>
      </c>
    </row>
    <row r="67" spans="1:12" x14ac:dyDescent="0.25">
      <c r="A67" s="106">
        <v>59</v>
      </c>
      <c r="B67" s="106" t="s">
        <v>98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  <c r="I67" s="77">
        <v>0</v>
      </c>
      <c r="J67" s="77">
        <v>0</v>
      </c>
      <c r="K67" s="77">
        <v>0</v>
      </c>
      <c r="L67" s="77">
        <v>0</v>
      </c>
    </row>
    <row r="68" spans="1:12" x14ac:dyDescent="0.25">
      <c r="A68" s="106">
        <v>60</v>
      </c>
      <c r="B68" s="106" t="s">
        <v>99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  <c r="I68" s="77">
        <v>0</v>
      </c>
      <c r="J68" s="77">
        <v>0</v>
      </c>
      <c r="K68" s="77">
        <v>0</v>
      </c>
      <c r="L68" s="77">
        <v>0</v>
      </c>
    </row>
    <row r="69" spans="1:12" x14ac:dyDescent="0.25">
      <c r="A69" s="106">
        <v>61</v>
      </c>
      <c r="B69" s="106" t="s">
        <v>100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  <c r="I69" s="77">
        <v>0</v>
      </c>
      <c r="J69" s="77">
        <v>0</v>
      </c>
      <c r="K69" s="77">
        <v>0</v>
      </c>
      <c r="L69" s="77">
        <v>0</v>
      </c>
    </row>
    <row r="70" spans="1:12" x14ac:dyDescent="0.25">
      <c r="A70" s="106">
        <v>62</v>
      </c>
      <c r="B70" s="106" t="s">
        <v>101</v>
      </c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  <c r="I70" s="77">
        <v>0</v>
      </c>
      <c r="J70" s="77">
        <v>0</v>
      </c>
      <c r="K70" s="77">
        <v>0</v>
      </c>
      <c r="L70" s="77">
        <v>0</v>
      </c>
    </row>
    <row r="71" spans="1:12" x14ac:dyDescent="0.25">
      <c r="A71" s="106">
        <v>63</v>
      </c>
      <c r="B71" s="106" t="s">
        <v>102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  <c r="I71" s="77">
        <v>0</v>
      </c>
      <c r="J71" s="77">
        <v>0</v>
      </c>
      <c r="K71" s="77">
        <v>0</v>
      </c>
      <c r="L71" s="77">
        <v>0</v>
      </c>
    </row>
    <row r="72" spans="1:12" x14ac:dyDescent="0.25">
      <c r="A72" s="106">
        <v>64</v>
      </c>
      <c r="B72" s="106" t="s">
        <v>103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7">
        <v>0</v>
      </c>
      <c r="K72" s="77">
        <v>0</v>
      </c>
      <c r="L72" s="77">
        <v>0</v>
      </c>
    </row>
    <row r="73" spans="1:12" x14ac:dyDescent="0.25">
      <c r="A73" s="106">
        <v>65</v>
      </c>
      <c r="B73" s="106" t="s">
        <v>104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</row>
    <row r="74" spans="1:12" x14ac:dyDescent="0.25">
      <c r="A74" s="106">
        <v>66</v>
      </c>
      <c r="B74" s="106" t="s">
        <v>105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  <c r="I74" s="77">
        <v>0</v>
      </c>
      <c r="J74" s="77">
        <v>0</v>
      </c>
      <c r="K74" s="77">
        <v>0</v>
      </c>
      <c r="L74" s="77">
        <v>0</v>
      </c>
    </row>
    <row r="75" spans="1:12" x14ac:dyDescent="0.25">
      <c r="A75" s="106">
        <v>67</v>
      </c>
      <c r="B75" s="106" t="s">
        <v>106</v>
      </c>
      <c r="C75" s="77">
        <v>0</v>
      </c>
      <c r="D75" s="77">
        <v>0</v>
      </c>
      <c r="E75" s="77">
        <v>0</v>
      </c>
      <c r="F75" s="77">
        <v>0</v>
      </c>
      <c r="G75" s="77">
        <v>0</v>
      </c>
      <c r="H75" s="77">
        <v>0</v>
      </c>
      <c r="I75" s="77">
        <v>0</v>
      </c>
      <c r="J75" s="77">
        <v>0</v>
      </c>
      <c r="K75" s="77">
        <v>0</v>
      </c>
      <c r="L75" s="77">
        <v>0</v>
      </c>
    </row>
    <row r="76" spans="1:12" x14ac:dyDescent="0.25">
      <c r="A76" s="106">
        <v>68</v>
      </c>
      <c r="B76" s="106" t="s">
        <v>107</v>
      </c>
      <c r="C76" s="77">
        <v>0</v>
      </c>
      <c r="D76" s="77">
        <v>0</v>
      </c>
      <c r="E76" s="77">
        <v>0</v>
      </c>
      <c r="F76" s="77">
        <v>0</v>
      </c>
      <c r="G76" s="77">
        <v>0</v>
      </c>
      <c r="H76" s="77">
        <v>0</v>
      </c>
      <c r="I76" s="77">
        <v>0</v>
      </c>
      <c r="J76" s="77">
        <v>0</v>
      </c>
      <c r="K76" s="77">
        <v>0</v>
      </c>
      <c r="L76" s="77">
        <v>0</v>
      </c>
    </row>
    <row r="77" spans="1:12" x14ac:dyDescent="0.25">
      <c r="A77" s="106">
        <v>69</v>
      </c>
      <c r="B77" s="106" t="s">
        <v>108</v>
      </c>
      <c r="C77" s="77">
        <v>0</v>
      </c>
      <c r="D77" s="77">
        <v>0</v>
      </c>
      <c r="E77" s="77">
        <v>0</v>
      </c>
      <c r="F77" s="77">
        <v>0</v>
      </c>
      <c r="G77" s="77"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</row>
    <row r="78" spans="1:12" x14ac:dyDescent="0.25">
      <c r="A78" s="106">
        <v>70</v>
      </c>
      <c r="B78" s="106" t="s">
        <v>109</v>
      </c>
      <c r="C78" s="77">
        <v>0</v>
      </c>
      <c r="D78" s="77">
        <v>0</v>
      </c>
      <c r="E78" s="77">
        <v>0</v>
      </c>
      <c r="F78" s="77">
        <v>0</v>
      </c>
      <c r="G78" s="77"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</row>
    <row r="79" spans="1:12" x14ac:dyDescent="0.25">
      <c r="A79" s="106">
        <v>71</v>
      </c>
      <c r="B79" s="106" t="s">
        <v>110</v>
      </c>
      <c r="C79" s="77">
        <v>0</v>
      </c>
      <c r="D79" s="77">
        <v>0</v>
      </c>
      <c r="E79" s="77">
        <v>0</v>
      </c>
      <c r="F79" s="77">
        <v>0</v>
      </c>
      <c r="G79" s="77">
        <v>0</v>
      </c>
      <c r="H79" s="77">
        <v>0</v>
      </c>
      <c r="I79" s="77">
        <v>0</v>
      </c>
      <c r="J79" s="77">
        <v>0</v>
      </c>
      <c r="K79" s="77">
        <v>0</v>
      </c>
      <c r="L79" s="77">
        <v>0</v>
      </c>
    </row>
    <row r="80" spans="1:12" x14ac:dyDescent="0.25">
      <c r="A80" s="106">
        <v>72</v>
      </c>
      <c r="B80" s="106" t="s">
        <v>111</v>
      </c>
      <c r="C80" s="77">
        <v>0</v>
      </c>
      <c r="D80" s="77">
        <v>0</v>
      </c>
      <c r="E80" s="77">
        <v>0</v>
      </c>
      <c r="F80" s="77">
        <v>0</v>
      </c>
      <c r="G80" s="77">
        <v>0</v>
      </c>
      <c r="H80" s="77">
        <v>0</v>
      </c>
      <c r="I80" s="77">
        <v>0</v>
      </c>
      <c r="J80" s="77">
        <v>0</v>
      </c>
      <c r="K80" s="77">
        <v>0</v>
      </c>
      <c r="L80" s="77">
        <v>0</v>
      </c>
    </row>
    <row r="81" spans="1:12" x14ac:dyDescent="0.25">
      <c r="A81" s="106">
        <v>73</v>
      </c>
      <c r="B81" s="106" t="s">
        <v>112</v>
      </c>
      <c r="C81" s="77">
        <v>0</v>
      </c>
      <c r="D81" s="77">
        <v>0</v>
      </c>
      <c r="E81" s="77">
        <v>0</v>
      </c>
      <c r="F81" s="77">
        <v>0</v>
      </c>
      <c r="G81" s="77">
        <v>0</v>
      </c>
      <c r="H81" s="77">
        <v>0</v>
      </c>
      <c r="I81" s="77">
        <v>0</v>
      </c>
      <c r="J81" s="77">
        <v>0</v>
      </c>
      <c r="K81" s="77">
        <v>0</v>
      </c>
      <c r="L81" s="77">
        <v>0</v>
      </c>
    </row>
    <row r="82" spans="1:12" x14ac:dyDescent="0.25">
      <c r="A82" s="106">
        <v>74</v>
      </c>
      <c r="B82" s="106" t="s">
        <v>113</v>
      </c>
      <c r="C82" s="77">
        <v>0</v>
      </c>
      <c r="D82" s="77">
        <v>0</v>
      </c>
      <c r="E82" s="77">
        <v>0</v>
      </c>
      <c r="F82" s="77">
        <v>0</v>
      </c>
      <c r="G82" s="77">
        <v>0</v>
      </c>
      <c r="H82" s="77">
        <v>0</v>
      </c>
      <c r="I82" s="77">
        <v>0</v>
      </c>
      <c r="J82" s="77">
        <v>0</v>
      </c>
      <c r="K82" s="77">
        <v>0</v>
      </c>
      <c r="L82" s="77">
        <v>0</v>
      </c>
    </row>
    <row r="83" spans="1:12" x14ac:dyDescent="0.25">
      <c r="A83" s="106">
        <v>75</v>
      </c>
      <c r="B83" s="106" t="s">
        <v>114</v>
      </c>
      <c r="C83" s="77">
        <v>0</v>
      </c>
      <c r="D83" s="77">
        <v>0</v>
      </c>
      <c r="E83" s="77">
        <v>0</v>
      </c>
      <c r="F83" s="77">
        <v>0</v>
      </c>
      <c r="G83" s="77"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</row>
    <row r="84" spans="1:12" x14ac:dyDescent="0.25">
      <c r="A84" s="106">
        <v>76</v>
      </c>
      <c r="B84" s="106" t="s">
        <v>115</v>
      </c>
      <c r="C84" s="77">
        <v>0</v>
      </c>
      <c r="D84" s="77">
        <v>0</v>
      </c>
      <c r="E84" s="77">
        <v>0</v>
      </c>
      <c r="F84" s="77">
        <v>0</v>
      </c>
      <c r="G84" s="77"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</row>
    <row r="85" spans="1:12" x14ac:dyDescent="0.25">
      <c r="A85" s="106">
        <v>77</v>
      </c>
      <c r="B85" s="106" t="s">
        <v>116</v>
      </c>
      <c r="C85" s="77">
        <v>0</v>
      </c>
      <c r="D85" s="77">
        <v>0</v>
      </c>
      <c r="E85" s="77">
        <v>0</v>
      </c>
      <c r="F85" s="77">
        <v>0</v>
      </c>
      <c r="G85" s="77">
        <v>0</v>
      </c>
      <c r="H85" s="77">
        <v>0</v>
      </c>
      <c r="I85" s="77">
        <v>0</v>
      </c>
      <c r="J85" s="77">
        <v>0</v>
      </c>
      <c r="K85" s="77">
        <v>0</v>
      </c>
      <c r="L85" s="77">
        <v>0</v>
      </c>
    </row>
    <row r="86" spans="1:12" x14ac:dyDescent="0.25">
      <c r="A86" s="106">
        <v>78</v>
      </c>
      <c r="B86" s="106" t="s">
        <v>4</v>
      </c>
      <c r="C86" s="77">
        <v>0</v>
      </c>
      <c r="D86" s="77">
        <v>0</v>
      </c>
      <c r="E86" s="77">
        <v>0</v>
      </c>
      <c r="F86" s="77">
        <v>0</v>
      </c>
      <c r="G86" s="77">
        <v>0</v>
      </c>
      <c r="H86" s="77">
        <v>0</v>
      </c>
      <c r="I86" s="77">
        <v>0</v>
      </c>
      <c r="J86" s="77">
        <v>0</v>
      </c>
      <c r="K86" s="77">
        <v>0</v>
      </c>
      <c r="L86" s="77">
        <v>0</v>
      </c>
    </row>
    <row r="87" spans="1:12" x14ac:dyDescent="0.25">
      <c r="A87" s="106">
        <v>0</v>
      </c>
      <c r="B87" s="106" t="s">
        <v>117</v>
      </c>
      <c r="C87" s="80">
        <v>19631</v>
      </c>
      <c r="D87" s="109">
        <v>12470081.240000002</v>
      </c>
      <c r="E87" s="80">
        <v>4908</v>
      </c>
      <c r="F87" s="109">
        <v>3117520.31</v>
      </c>
      <c r="G87" s="80">
        <v>4908</v>
      </c>
      <c r="H87" s="109">
        <v>3117520.31</v>
      </c>
      <c r="I87" s="80">
        <v>4908</v>
      </c>
      <c r="J87" s="109">
        <v>3117520.31</v>
      </c>
      <c r="K87" s="80">
        <v>4907</v>
      </c>
      <c r="L87" s="109">
        <v>3117520.3100000019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I87" sqref="I87"/>
    </sheetView>
  </sheetViews>
  <sheetFormatPr defaultRowHeight="15" x14ac:dyDescent="0.25"/>
  <cols>
    <col min="1" max="1" width="7.28515625" style="13" customWidth="1"/>
    <col min="2" max="2" width="46.5703125" style="13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3" width="9.5703125" style="79" customWidth="1"/>
    <col min="14" max="14" width="15.140625" style="79" bestFit="1" customWidth="1"/>
    <col min="15" max="17" width="9.140625" style="79"/>
    <col min="18" max="16384" width="9.140625" style="13"/>
  </cols>
  <sheetData>
    <row r="1" spans="1:17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17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7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7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7" s="27" customFormat="1" ht="47.25" customHeight="1" x14ac:dyDescent="0.25">
      <c r="A5" s="113" t="s">
        <v>145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7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162</v>
      </c>
    </row>
    <row r="7" spans="1:17" s="1" customFormat="1" ht="60" customHeight="1" x14ac:dyDescent="0.2">
      <c r="A7" s="114" t="s">
        <v>38</v>
      </c>
      <c r="B7" s="114" t="s">
        <v>39</v>
      </c>
      <c r="C7" s="117" t="s">
        <v>144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74"/>
      <c r="N7" s="74"/>
      <c r="O7" s="74"/>
      <c r="P7" s="74"/>
      <c r="Q7" s="74"/>
    </row>
    <row r="8" spans="1:17" s="1" customFormat="1" ht="12" x14ac:dyDescent="0.2">
      <c r="A8" s="114"/>
      <c r="B8" s="114"/>
      <c r="C8" s="75" t="s">
        <v>2</v>
      </c>
      <c r="D8" s="76" t="s">
        <v>3</v>
      </c>
      <c r="E8" s="75" t="s">
        <v>2</v>
      </c>
      <c r="F8" s="76" t="s">
        <v>3</v>
      </c>
      <c r="G8" s="75" t="s">
        <v>2</v>
      </c>
      <c r="H8" s="76" t="s">
        <v>3</v>
      </c>
      <c r="I8" s="75" t="s">
        <v>2</v>
      </c>
      <c r="J8" s="76" t="s">
        <v>3</v>
      </c>
      <c r="K8" s="75" t="s">
        <v>2</v>
      </c>
      <c r="L8" s="76" t="s">
        <v>3</v>
      </c>
      <c r="M8" s="74"/>
      <c r="N8" s="74"/>
      <c r="O8" s="74"/>
      <c r="P8" s="74"/>
      <c r="Q8" s="74"/>
    </row>
    <row r="9" spans="1:17" x14ac:dyDescent="0.25">
      <c r="A9" s="6">
        <v>1</v>
      </c>
      <c r="B9" s="6" t="s">
        <v>40</v>
      </c>
      <c r="C9" s="77"/>
      <c r="D9" s="78"/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  <c r="M9" s="190"/>
      <c r="N9" s="111"/>
    </row>
    <row r="10" spans="1:17" x14ac:dyDescent="0.25">
      <c r="A10" s="6">
        <v>2</v>
      </c>
      <c r="B10" s="6" t="s">
        <v>41</v>
      </c>
      <c r="C10" s="77"/>
      <c r="D10" s="78"/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  <c r="M10" s="190"/>
      <c r="N10" s="111"/>
    </row>
    <row r="11" spans="1:17" x14ac:dyDescent="0.25">
      <c r="A11" s="6">
        <v>3</v>
      </c>
      <c r="B11" s="6" t="s">
        <v>42</v>
      </c>
      <c r="C11" s="77"/>
      <c r="D11" s="78"/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  <c r="M11" s="190"/>
      <c r="N11" s="111"/>
    </row>
    <row r="12" spans="1:17" x14ac:dyDescent="0.25">
      <c r="A12" s="6">
        <v>4</v>
      </c>
      <c r="B12" s="6" t="s">
        <v>43</v>
      </c>
      <c r="C12" s="77"/>
      <c r="D12" s="78"/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  <c r="M12" s="190"/>
      <c r="N12" s="111"/>
    </row>
    <row r="13" spans="1:17" x14ac:dyDescent="0.25">
      <c r="A13" s="6">
        <v>5</v>
      </c>
      <c r="B13" s="6" t="s">
        <v>44</v>
      </c>
      <c r="C13" s="77"/>
      <c r="D13" s="78"/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  <c r="M13" s="190"/>
      <c r="N13" s="111"/>
    </row>
    <row r="14" spans="1:17" x14ac:dyDescent="0.25">
      <c r="A14" s="6">
        <v>6</v>
      </c>
      <c r="B14" s="6" t="s">
        <v>45</v>
      </c>
      <c r="C14" s="77"/>
      <c r="D14" s="78"/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  <c r="M14" s="190"/>
      <c r="N14" s="111"/>
    </row>
    <row r="15" spans="1:17" x14ac:dyDescent="0.25">
      <c r="A15" s="6">
        <v>7</v>
      </c>
      <c r="B15" s="6" t="s">
        <v>46</v>
      </c>
      <c r="C15" s="77"/>
      <c r="D15" s="78"/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  <c r="M15" s="190"/>
      <c r="N15" s="111"/>
    </row>
    <row r="16" spans="1:17" x14ac:dyDescent="0.25">
      <c r="A16" s="6">
        <v>8</v>
      </c>
      <c r="B16" s="6" t="s">
        <v>47</v>
      </c>
      <c r="C16" s="77"/>
      <c r="D16" s="78"/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  <c r="M16" s="190"/>
      <c r="N16" s="111"/>
    </row>
    <row r="17" spans="1:14" x14ac:dyDescent="0.25">
      <c r="A17" s="6">
        <v>9</v>
      </c>
      <c r="B17" s="6" t="s">
        <v>48</v>
      </c>
      <c r="C17" s="77"/>
      <c r="D17" s="78"/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  <c r="M17" s="190"/>
      <c r="N17" s="111"/>
    </row>
    <row r="18" spans="1:14" x14ac:dyDescent="0.25">
      <c r="A18" s="6">
        <v>10</v>
      </c>
      <c r="B18" s="6" t="s">
        <v>49</v>
      </c>
      <c r="C18" s="77"/>
      <c r="D18" s="78"/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  <c r="M18" s="190"/>
      <c r="N18" s="111"/>
    </row>
    <row r="19" spans="1:14" x14ac:dyDescent="0.25">
      <c r="A19" s="6">
        <v>11</v>
      </c>
      <c r="B19" s="6" t="s">
        <v>50</v>
      </c>
      <c r="C19" s="77"/>
      <c r="D19" s="78"/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  <c r="M19" s="190"/>
      <c r="N19" s="111"/>
    </row>
    <row r="20" spans="1:14" ht="16.5" customHeight="1" x14ac:dyDescent="0.25">
      <c r="A20" s="6">
        <v>12</v>
      </c>
      <c r="B20" s="6" t="s">
        <v>51</v>
      </c>
      <c r="C20" s="77"/>
      <c r="D20" s="78"/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  <c r="M20" s="190"/>
      <c r="N20" s="111"/>
    </row>
    <row r="21" spans="1:14" x14ac:dyDescent="0.25">
      <c r="A21" s="6">
        <v>13</v>
      </c>
      <c r="B21" s="6" t="s">
        <v>52</v>
      </c>
      <c r="C21" s="77"/>
      <c r="D21" s="78"/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  <c r="M21" s="190"/>
      <c r="N21" s="111"/>
    </row>
    <row r="22" spans="1:14" x14ac:dyDescent="0.25">
      <c r="A22" s="6">
        <v>14</v>
      </c>
      <c r="B22" s="6" t="s">
        <v>53</v>
      </c>
      <c r="C22" s="77"/>
      <c r="D22" s="78"/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  <c r="M22" s="190"/>
      <c r="N22" s="111"/>
    </row>
    <row r="23" spans="1:14" x14ac:dyDescent="0.25">
      <c r="A23" s="6">
        <v>15</v>
      </c>
      <c r="B23" s="6" t="s">
        <v>54</v>
      </c>
      <c r="C23" s="77"/>
      <c r="D23" s="78"/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  <c r="M23" s="190"/>
      <c r="N23" s="111"/>
    </row>
    <row r="24" spans="1:14" x14ac:dyDescent="0.25">
      <c r="A24" s="6">
        <v>16</v>
      </c>
      <c r="B24" s="6" t="s">
        <v>55</v>
      </c>
      <c r="C24" s="77"/>
      <c r="D24" s="78"/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  <c r="M24" s="190"/>
      <c r="N24" s="111"/>
    </row>
    <row r="25" spans="1:14" x14ac:dyDescent="0.25">
      <c r="A25" s="6">
        <v>17</v>
      </c>
      <c r="B25" s="6" t="s">
        <v>56</v>
      </c>
      <c r="C25" s="77"/>
      <c r="D25" s="78"/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  <c r="M25" s="190"/>
      <c r="N25" s="111"/>
    </row>
    <row r="26" spans="1:14" x14ac:dyDescent="0.25">
      <c r="A26" s="6">
        <v>18</v>
      </c>
      <c r="B26" s="6" t="s">
        <v>57</v>
      </c>
      <c r="C26" s="77"/>
      <c r="D26" s="78"/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  <c r="M26" s="190"/>
      <c r="N26" s="111"/>
    </row>
    <row r="27" spans="1:14" x14ac:dyDescent="0.25">
      <c r="A27" s="6">
        <v>19</v>
      </c>
      <c r="B27" s="6" t="s">
        <v>58</v>
      </c>
      <c r="C27" s="77"/>
      <c r="D27" s="78"/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  <c r="M27" s="190"/>
      <c r="N27" s="111"/>
    </row>
    <row r="28" spans="1:14" x14ac:dyDescent="0.25">
      <c r="A28" s="6">
        <v>20</v>
      </c>
      <c r="B28" s="6" t="s">
        <v>59</v>
      </c>
      <c r="C28" s="77"/>
      <c r="D28" s="78"/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  <c r="M28" s="190"/>
      <c r="N28" s="111"/>
    </row>
    <row r="29" spans="1:14" x14ac:dyDescent="0.25">
      <c r="A29" s="6">
        <v>21</v>
      </c>
      <c r="B29" s="6" t="s">
        <v>60</v>
      </c>
      <c r="C29" s="77"/>
      <c r="D29" s="78"/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  <c r="M29" s="190"/>
      <c r="N29" s="111"/>
    </row>
    <row r="30" spans="1:14" x14ac:dyDescent="0.25">
      <c r="A30" s="6">
        <v>22</v>
      </c>
      <c r="B30" s="6" t="s">
        <v>61</v>
      </c>
      <c r="C30" s="77"/>
      <c r="D30" s="78"/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  <c r="M30" s="190"/>
      <c r="N30" s="111"/>
    </row>
    <row r="31" spans="1:14" x14ac:dyDescent="0.25">
      <c r="A31" s="6">
        <v>23</v>
      </c>
      <c r="B31" s="6" t="s">
        <v>62</v>
      </c>
      <c r="C31" s="77"/>
      <c r="D31" s="78"/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  <c r="M31" s="190"/>
      <c r="N31" s="111"/>
    </row>
    <row r="32" spans="1:14" x14ac:dyDescent="0.25">
      <c r="A32" s="6">
        <v>24</v>
      </c>
      <c r="B32" s="6" t="s">
        <v>63</v>
      </c>
      <c r="C32" s="77"/>
      <c r="D32" s="78"/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  <c r="M32" s="190"/>
      <c r="N32" s="111"/>
    </row>
    <row r="33" spans="1:14" x14ac:dyDescent="0.25">
      <c r="A33" s="6">
        <v>25</v>
      </c>
      <c r="B33" s="6" t="s">
        <v>64</v>
      </c>
      <c r="C33" s="77">
        <v>7354</v>
      </c>
      <c r="D33" s="78">
        <v>5755975.7999999998</v>
      </c>
      <c r="E33" s="77">
        <v>0</v>
      </c>
      <c r="F33" s="78">
        <v>0</v>
      </c>
      <c r="G33" s="77">
        <v>7354</v>
      </c>
      <c r="H33" s="78">
        <v>5755975.7999999998</v>
      </c>
      <c r="I33" s="77">
        <v>0</v>
      </c>
      <c r="J33" s="78">
        <v>0</v>
      </c>
      <c r="K33" s="77">
        <v>0</v>
      </c>
      <c r="L33" s="78">
        <v>0</v>
      </c>
      <c r="M33" s="190"/>
      <c r="N33" s="111"/>
    </row>
    <row r="34" spans="1:14" x14ac:dyDescent="0.25">
      <c r="A34" s="6">
        <v>26</v>
      </c>
      <c r="B34" s="6" t="s">
        <v>65</v>
      </c>
      <c r="C34" s="77"/>
      <c r="D34" s="78"/>
      <c r="E34" s="77">
        <v>0</v>
      </c>
      <c r="F34" s="78">
        <v>0</v>
      </c>
      <c r="G34" s="77">
        <v>0</v>
      </c>
      <c r="H34" s="78">
        <v>0</v>
      </c>
      <c r="I34" s="77">
        <v>0</v>
      </c>
      <c r="J34" s="78">
        <v>0</v>
      </c>
      <c r="K34" s="77">
        <v>0</v>
      </c>
      <c r="L34" s="78">
        <v>0</v>
      </c>
      <c r="M34" s="190"/>
      <c r="N34" s="111"/>
    </row>
    <row r="35" spans="1:14" x14ac:dyDescent="0.25">
      <c r="A35" s="6">
        <v>27</v>
      </c>
      <c r="B35" s="6" t="s">
        <v>66</v>
      </c>
      <c r="C35" s="77"/>
      <c r="D35" s="78"/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  <c r="M35" s="190"/>
      <c r="N35" s="111"/>
    </row>
    <row r="36" spans="1:14" x14ac:dyDescent="0.25">
      <c r="A36" s="6">
        <v>28</v>
      </c>
      <c r="B36" s="6" t="s">
        <v>67</v>
      </c>
      <c r="C36" s="77"/>
      <c r="D36" s="78"/>
      <c r="E36" s="77">
        <v>0</v>
      </c>
      <c r="F36" s="78">
        <v>0</v>
      </c>
      <c r="G36" s="77">
        <v>0</v>
      </c>
      <c r="H36" s="78">
        <v>0</v>
      </c>
      <c r="I36" s="77">
        <v>0</v>
      </c>
      <c r="J36" s="78">
        <v>0</v>
      </c>
      <c r="K36" s="77">
        <v>0</v>
      </c>
      <c r="L36" s="78">
        <v>0</v>
      </c>
      <c r="M36" s="190"/>
      <c r="N36" s="111"/>
    </row>
    <row r="37" spans="1:14" x14ac:dyDescent="0.25">
      <c r="A37" s="6">
        <v>29</v>
      </c>
      <c r="B37" s="6" t="s">
        <v>68</v>
      </c>
      <c r="C37" s="77"/>
      <c r="D37" s="78"/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  <c r="M37" s="190"/>
      <c r="N37" s="111"/>
    </row>
    <row r="38" spans="1:14" x14ac:dyDescent="0.25">
      <c r="A38" s="6">
        <v>30</v>
      </c>
      <c r="B38" s="6" t="s">
        <v>69</v>
      </c>
      <c r="C38" s="77"/>
      <c r="D38" s="78"/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  <c r="M38" s="190"/>
      <c r="N38" s="111"/>
    </row>
    <row r="39" spans="1:14" x14ac:dyDescent="0.25">
      <c r="A39" s="6">
        <v>31</v>
      </c>
      <c r="B39" s="6" t="s">
        <v>70</v>
      </c>
      <c r="C39" s="77">
        <v>4783</v>
      </c>
      <c r="D39" s="78">
        <v>3743654.1</v>
      </c>
      <c r="E39" s="77">
        <v>0</v>
      </c>
      <c r="F39" s="78">
        <v>0</v>
      </c>
      <c r="G39" s="77">
        <v>4783</v>
      </c>
      <c r="H39" s="78">
        <v>3743654.1</v>
      </c>
      <c r="I39" s="77">
        <v>0</v>
      </c>
      <c r="J39" s="78">
        <v>0</v>
      </c>
      <c r="K39" s="77">
        <v>0</v>
      </c>
      <c r="L39" s="78">
        <v>0</v>
      </c>
      <c r="M39" s="190"/>
      <c r="N39" s="111"/>
    </row>
    <row r="40" spans="1:14" x14ac:dyDescent="0.25">
      <c r="A40" s="6">
        <v>32</v>
      </c>
      <c r="B40" s="6" t="s">
        <v>71</v>
      </c>
      <c r="C40" s="77"/>
      <c r="D40" s="78"/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  <c r="M40" s="190"/>
      <c r="N40" s="111"/>
    </row>
    <row r="41" spans="1:14" x14ac:dyDescent="0.25">
      <c r="A41" s="6">
        <v>33</v>
      </c>
      <c r="B41" s="6" t="s">
        <v>72</v>
      </c>
      <c r="C41" s="77"/>
      <c r="D41" s="78"/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  <c r="M41" s="190"/>
      <c r="N41" s="111"/>
    </row>
    <row r="42" spans="1:14" x14ac:dyDescent="0.25">
      <c r="A42" s="6">
        <v>34</v>
      </c>
      <c r="B42" s="6" t="s">
        <v>73</v>
      </c>
      <c r="C42" s="77"/>
      <c r="D42" s="78"/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  <c r="M42" s="190"/>
      <c r="N42" s="111"/>
    </row>
    <row r="43" spans="1:14" x14ac:dyDescent="0.25">
      <c r="A43" s="6">
        <v>35</v>
      </c>
      <c r="B43" s="6" t="s">
        <v>74</v>
      </c>
      <c r="C43" s="77">
        <v>1767</v>
      </c>
      <c r="D43" s="78">
        <v>1383030.9</v>
      </c>
      <c r="E43" s="77">
        <v>0</v>
      </c>
      <c r="F43" s="78">
        <v>0</v>
      </c>
      <c r="G43" s="77">
        <v>1767</v>
      </c>
      <c r="H43" s="78">
        <v>1383030.9</v>
      </c>
      <c r="I43" s="77">
        <v>0</v>
      </c>
      <c r="J43" s="78">
        <v>0</v>
      </c>
      <c r="K43" s="77">
        <v>0</v>
      </c>
      <c r="L43" s="78">
        <v>0</v>
      </c>
      <c r="M43" s="190"/>
      <c r="N43" s="111"/>
    </row>
    <row r="44" spans="1:14" x14ac:dyDescent="0.25">
      <c r="A44" s="6">
        <v>36</v>
      </c>
      <c r="B44" s="6" t="s">
        <v>75</v>
      </c>
      <c r="C44" s="77"/>
      <c r="D44" s="78"/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  <c r="M44" s="190"/>
      <c r="N44" s="111"/>
    </row>
    <row r="45" spans="1:14" x14ac:dyDescent="0.25">
      <c r="A45" s="6">
        <v>37</v>
      </c>
      <c r="B45" s="6" t="s">
        <v>76</v>
      </c>
      <c r="C45" s="77"/>
      <c r="D45" s="78"/>
      <c r="E45" s="77">
        <v>0</v>
      </c>
      <c r="F45" s="78">
        <v>0</v>
      </c>
      <c r="G45" s="77">
        <v>0</v>
      </c>
      <c r="H45" s="78">
        <v>0</v>
      </c>
      <c r="I45" s="77">
        <v>0</v>
      </c>
      <c r="J45" s="78">
        <v>0</v>
      </c>
      <c r="K45" s="77">
        <v>0</v>
      </c>
      <c r="L45" s="78">
        <v>0</v>
      </c>
      <c r="M45" s="190"/>
      <c r="N45" s="111"/>
    </row>
    <row r="46" spans="1:14" x14ac:dyDescent="0.25">
      <c r="A46" s="6">
        <v>38</v>
      </c>
      <c r="B46" s="6" t="s">
        <v>77</v>
      </c>
      <c r="C46" s="77"/>
      <c r="D46" s="78"/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  <c r="M46" s="190"/>
      <c r="N46" s="111"/>
    </row>
    <row r="47" spans="1:14" x14ac:dyDescent="0.25">
      <c r="A47" s="6">
        <v>39</v>
      </c>
      <c r="B47" s="6" t="s">
        <v>78</v>
      </c>
      <c r="C47" s="77"/>
      <c r="D47" s="78"/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  <c r="M47" s="190"/>
      <c r="N47" s="111"/>
    </row>
    <row r="48" spans="1:14" x14ac:dyDescent="0.25">
      <c r="A48" s="6">
        <v>40</v>
      </c>
      <c r="B48" s="6" t="s">
        <v>79</v>
      </c>
      <c r="C48" s="77"/>
      <c r="D48" s="78"/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  <c r="M48" s="190"/>
      <c r="N48" s="111"/>
    </row>
    <row r="49" spans="1:14" x14ac:dyDescent="0.25">
      <c r="A49" s="6">
        <v>41</v>
      </c>
      <c r="B49" s="6" t="s">
        <v>80</v>
      </c>
      <c r="C49" s="77"/>
      <c r="D49" s="78"/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  <c r="M49" s="190"/>
      <c r="N49" s="111"/>
    </row>
    <row r="50" spans="1:14" x14ac:dyDescent="0.25">
      <c r="A50" s="6">
        <v>42</v>
      </c>
      <c r="B50" s="6" t="s">
        <v>81</v>
      </c>
      <c r="C50" s="77"/>
      <c r="D50" s="78"/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  <c r="M50" s="190"/>
      <c r="N50" s="111"/>
    </row>
    <row r="51" spans="1:14" x14ac:dyDescent="0.25">
      <c r="A51" s="6">
        <v>43</v>
      </c>
      <c r="B51" s="6" t="s">
        <v>82</v>
      </c>
      <c r="C51" s="77"/>
      <c r="D51" s="78"/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  <c r="M51" s="190"/>
      <c r="N51" s="111"/>
    </row>
    <row r="52" spans="1:14" x14ac:dyDescent="0.25">
      <c r="A52" s="6">
        <v>44</v>
      </c>
      <c r="B52" s="6" t="s">
        <v>83</v>
      </c>
      <c r="C52" s="77"/>
      <c r="D52" s="78"/>
      <c r="E52" s="77">
        <v>0</v>
      </c>
      <c r="F52" s="78">
        <v>0</v>
      </c>
      <c r="G52" s="77">
        <v>0</v>
      </c>
      <c r="H52" s="78">
        <v>0</v>
      </c>
      <c r="I52" s="77">
        <v>0</v>
      </c>
      <c r="J52" s="78">
        <v>0</v>
      </c>
      <c r="K52" s="77">
        <v>0</v>
      </c>
      <c r="L52" s="78">
        <v>0</v>
      </c>
      <c r="M52" s="190"/>
      <c r="N52" s="111"/>
    </row>
    <row r="53" spans="1:14" x14ac:dyDescent="0.25">
      <c r="A53" s="6">
        <v>45</v>
      </c>
      <c r="B53" s="6" t="s">
        <v>84</v>
      </c>
      <c r="C53" s="77"/>
      <c r="D53" s="78"/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  <c r="M53" s="190"/>
      <c r="N53" s="111"/>
    </row>
    <row r="54" spans="1:14" x14ac:dyDescent="0.25">
      <c r="A54" s="6">
        <v>46</v>
      </c>
      <c r="B54" s="6" t="s">
        <v>85</v>
      </c>
      <c r="C54" s="77"/>
      <c r="D54" s="78"/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  <c r="M54" s="190"/>
      <c r="N54" s="111"/>
    </row>
    <row r="55" spans="1:14" x14ac:dyDescent="0.25">
      <c r="A55" s="6">
        <v>47</v>
      </c>
      <c r="B55" s="6" t="s">
        <v>86</v>
      </c>
      <c r="C55" s="77"/>
      <c r="D55" s="78"/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  <c r="M55" s="190"/>
      <c r="N55" s="111"/>
    </row>
    <row r="56" spans="1:14" x14ac:dyDescent="0.25">
      <c r="A56" s="6">
        <v>48</v>
      </c>
      <c r="B56" s="6" t="s">
        <v>87</v>
      </c>
      <c r="C56" s="77"/>
      <c r="D56" s="78"/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  <c r="M56" s="190"/>
      <c r="N56" s="111"/>
    </row>
    <row r="57" spans="1:14" x14ac:dyDescent="0.25">
      <c r="A57" s="6">
        <v>49</v>
      </c>
      <c r="B57" s="6" t="s">
        <v>88</v>
      </c>
      <c r="C57" s="77"/>
      <c r="D57" s="78"/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  <c r="M57" s="190"/>
      <c r="N57" s="111"/>
    </row>
    <row r="58" spans="1:14" x14ac:dyDescent="0.25">
      <c r="A58" s="6">
        <v>50</v>
      </c>
      <c r="B58" s="6" t="s">
        <v>89</v>
      </c>
      <c r="C58" s="77"/>
      <c r="D58" s="78"/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  <c r="M58" s="190"/>
      <c r="N58" s="111"/>
    </row>
    <row r="59" spans="1:14" x14ac:dyDescent="0.25">
      <c r="A59" s="6">
        <v>51</v>
      </c>
      <c r="B59" s="6" t="s">
        <v>90</v>
      </c>
      <c r="C59" s="77"/>
      <c r="D59" s="78"/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  <c r="M59" s="190"/>
      <c r="N59" s="111"/>
    </row>
    <row r="60" spans="1:14" x14ac:dyDescent="0.25">
      <c r="A60" s="6">
        <v>52</v>
      </c>
      <c r="B60" s="6" t="s">
        <v>91</v>
      </c>
      <c r="C60" s="77"/>
      <c r="D60" s="78"/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  <c r="M60" s="190"/>
      <c r="N60" s="111"/>
    </row>
    <row r="61" spans="1:14" x14ac:dyDescent="0.25">
      <c r="A61" s="6">
        <v>53</v>
      </c>
      <c r="B61" s="6" t="s">
        <v>92</v>
      </c>
      <c r="C61" s="77"/>
      <c r="D61" s="78"/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  <c r="M61" s="190"/>
      <c r="N61" s="111"/>
    </row>
    <row r="62" spans="1:14" x14ac:dyDescent="0.25">
      <c r="A62" s="6">
        <v>54</v>
      </c>
      <c r="B62" s="6" t="s">
        <v>93</v>
      </c>
      <c r="C62" s="77"/>
      <c r="D62" s="78"/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  <c r="M62" s="190"/>
      <c r="N62" s="111"/>
    </row>
    <row r="63" spans="1:14" x14ac:dyDescent="0.25">
      <c r="A63" s="6">
        <v>55</v>
      </c>
      <c r="B63" s="6" t="s">
        <v>94</v>
      </c>
      <c r="C63" s="77"/>
      <c r="D63" s="78"/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  <c r="M63" s="190"/>
      <c r="N63" s="111"/>
    </row>
    <row r="64" spans="1:14" x14ac:dyDescent="0.25">
      <c r="A64" s="6">
        <v>56</v>
      </c>
      <c r="B64" s="6" t="s">
        <v>95</v>
      </c>
      <c r="C64" s="77">
        <v>1182</v>
      </c>
      <c r="D64" s="78">
        <v>925151.4</v>
      </c>
      <c r="E64" s="77">
        <v>0</v>
      </c>
      <c r="F64" s="78">
        <v>0</v>
      </c>
      <c r="G64" s="77">
        <v>1182</v>
      </c>
      <c r="H64" s="78">
        <v>925151.4</v>
      </c>
      <c r="I64" s="77">
        <v>0</v>
      </c>
      <c r="J64" s="78">
        <v>0</v>
      </c>
      <c r="K64" s="77">
        <v>0</v>
      </c>
      <c r="L64" s="78">
        <v>0</v>
      </c>
      <c r="M64" s="190"/>
      <c r="N64" s="111"/>
    </row>
    <row r="65" spans="1:14" x14ac:dyDescent="0.25">
      <c r="A65" s="6">
        <v>57</v>
      </c>
      <c r="B65" s="6" t="s">
        <v>96</v>
      </c>
      <c r="C65" s="77"/>
      <c r="D65" s="78"/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  <c r="M65" s="190"/>
      <c r="N65" s="111"/>
    </row>
    <row r="66" spans="1:14" x14ac:dyDescent="0.25">
      <c r="A66" s="6">
        <v>58</v>
      </c>
      <c r="B66" s="6" t="s">
        <v>97</v>
      </c>
      <c r="C66" s="77"/>
      <c r="D66" s="78"/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  <c r="M66" s="190"/>
      <c r="N66" s="111"/>
    </row>
    <row r="67" spans="1:14" x14ac:dyDescent="0.25">
      <c r="A67" s="6">
        <v>59</v>
      </c>
      <c r="B67" s="6" t="s">
        <v>98</v>
      </c>
      <c r="C67" s="77"/>
      <c r="D67" s="78"/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  <c r="M67" s="190"/>
      <c r="N67" s="111"/>
    </row>
    <row r="68" spans="1:14" x14ac:dyDescent="0.25">
      <c r="A68" s="6">
        <v>60</v>
      </c>
      <c r="B68" s="6" t="s">
        <v>99</v>
      </c>
      <c r="C68" s="77"/>
      <c r="D68" s="78"/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  <c r="M68" s="190"/>
      <c r="N68" s="111"/>
    </row>
    <row r="69" spans="1:14" x14ac:dyDescent="0.25">
      <c r="A69" s="6">
        <v>61</v>
      </c>
      <c r="B69" s="6" t="s">
        <v>100</v>
      </c>
      <c r="C69" s="77">
        <v>419</v>
      </c>
      <c r="D69" s="78">
        <v>327951.3</v>
      </c>
      <c r="E69" s="77">
        <v>0</v>
      </c>
      <c r="F69" s="78">
        <v>0</v>
      </c>
      <c r="G69" s="77">
        <v>419</v>
      </c>
      <c r="H69" s="78">
        <v>327951.3</v>
      </c>
      <c r="I69" s="77">
        <v>0</v>
      </c>
      <c r="J69" s="78">
        <v>0</v>
      </c>
      <c r="K69" s="77">
        <v>0</v>
      </c>
      <c r="L69" s="78">
        <v>0</v>
      </c>
      <c r="M69" s="190"/>
      <c r="N69" s="111"/>
    </row>
    <row r="70" spans="1:14" x14ac:dyDescent="0.25">
      <c r="A70" s="6">
        <v>62</v>
      </c>
      <c r="B70" s="6" t="s">
        <v>101</v>
      </c>
      <c r="C70" s="77"/>
      <c r="D70" s="78"/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  <c r="M70" s="190"/>
      <c r="N70" s="111"/>
    </row>
    <row r="71" spans="1:14" x14ac:dyDescent="0.25">
      <c r="A71" s="6">
        <v>63</v>
      </c>
      <c r="B71" s="6" t="s">
        <v>102</v>
      </c>
      <c r="C71" s="77"/>
      <c r="D71" s="78"/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  <c r="M71" s="190"/>
      <c r="N71" s="111"/>
    </row>
    <row r="72" spans="1:14" x14ac:dyDescent="0.25">
      <c r="A72" s="6">
        <v>64</v>
      </c>
      <c r="B72" s="6" t="s">
        <v>103</v>
      </c>
      <c r="C72" s="77"/>
      <c r="D72" s="78"/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  <c r="M72" s="190"/>
      <c r="N72" s="111"/>
    </row>
    <row r="73" spans="1:14" x14ac:dyDescent="0.25">
      <c r="A73" s="6">
        <v>65</v>
      </c>
      <c r="B73" s="6" t="s">
        <v>104</v>
      </c>
      <c r="C73" s="77"/>
      <c r="D73" s="78"/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  <c r="M73" s="190"/>
      <c r="N73" s="111"/>
    </row>
    <row r="74" spans="1:14" x14ac:dyDescent="0.25">
      <c r="A74" s="6">
        <v>66</v>
      </c>
      <c r="B74" s="6" t="s">
        <v>105</v>
      </c>
      <c r="C74" s="77"/>
      <c r="D74" s="78"/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  <c r="M74" s="190"/>
      <c r="N74" s="111"/>
    </row>
    <row r="75" spans="1:14" x14ac:dyDescent="0.25">
      <c r="A75" s="6">
        <v>67</v>
      </c>
      <c r="B75" s="6" t="s">
        <v>106</v>
      </c>
      <c r="C75" s="77"/>
      <c r="D75" s="78"/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  <c r="M75" s="190"/>
      <c r="N75" s="111"/>
    </row>
    <row r="76" spans="1:14" x14ac:dyDescent="0.25">
      <c r="A76" s="6">
        <v>68</v>
      </c>
      <c r="B76" s="6" t="s">
        <v>107</v>
      </c>
      <c r="C76" s="77"/>
      <c r="D76" s="78"/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  <c r="M76" s="190"/>
      <c r="N76" s="111"/>
    </row>
    <row r="77" spans="1:14" x14ac:dyDescent="0.25">
      <c r="A77" s="6">
        <v>69</v>
      </c>
      <c r="B77" s="6" t="s">
        <v>108</v>
      </c>
      <c r="C77" s="77"/>
      <c r="D77" s="78"/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  <c r="M77" s="190"/>
      <c r="N77" s="111"/>
    </row>
    <row r="78" spans="1:14" x14ac:dyDescent="0.25">
      <c r="A78" s="6">
        <v>70</v>
      </c>
      <c r="B78" s="6" t="s">
        <v>109</v>
      </c>
      <c r="C78" s="77"/>
      <c r="D78" s="78"/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  <c r="M78" s="190"/>
      <c r="N78" s="111"/>
    </row>
    <row r="79" spans="1:14" x14ac:dyDescent="0.25">
      <c r="A79" s="6">
        <v>71</v>
      </c>
      <c r="B79" s="6" t="s">
        <v>110</v>
      </c>
      <c r="C79" s="77"/>
      <c r="D79" s="78"/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  <c r="M79" s="190"/>
      <c r="N79" s="111"/>
    </row>
    <row r="80" spans="1:14" x14ac:dyDescent="0.25">
      <c r="A80" s="6">
        <v>72</v>
      </c>
      <c r="B80" s="6" t="s">
        <v>111</v>
      </c>
      <c r="C80" s="77"/>
      <c r="D80" s="78"/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  <c r="M80" s="190"/>
      <c r="N80" s="111"/>
    </row>
    <row r="81" spans="1:14" x14ac:dyDescent="0.25">
      <c r="A81" s="6">
        <v>73</v>
      </c>
      <c r="B81" s="6" t="s">
        <v>112</v>
      </c>
      <c r="C81" s="77"/>
      <c r="D81" s="78"/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  <c r="M81" s="190"/>
      <c r="N81" s="111"/>
    </row>
    <row r="82" spans="1:14" x14ac:dyDescent="0.25">
      <c r="A82" s="6">
        <v>74</v>
      </c>
      <c r="B82" s="6" t="s">
        <v>113</v>
      </c>
      <c r="C82" s="77"/>
      <c r="D82" s="78"/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  <c r="M82" s="190"/>
      <c r="N82" s="111"/>
    </row>
    <row r="83" spans="1:14" x14ac:dyDescent="0.25">
      <c r="A83" s="6">
        <v>75</v>
      </c>
      <c r="B83" s="6" t="s">
        <v>114</v>
      </c>
      <c r="C83" s="77"/>
      <c r="D83" s="78"/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  <c r="M83" s="190"/>
      <c r="N83" s="111"/>
    </row>
    <row r="84" spans="1:14" x14ac:dyDescent="0.25">
      <c r="A84" s="6">
        <v>76</v>
      </c>
      <c r="B84" s="6" t="s">
        <v>115</v>
      </c>
      <c r="C84" s="77"/>
      <c r="D84" s="78"/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  <c r="M84" s="190"/>
      <c r="N84" s="111"/>
    </row>
    <row r="85" spans="1:14" x14ac:dyDescent="0.25">
      <c r="A85" s="6">
        <v>77</v>
      </c>
      <c r="B85" s="6" t="s">
        <v>116</v>
      </c>
      <c r="C85" s="77"/>
      <c r="D85" s="78"/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  <c r="M85" s="190"/>
      <c r="N85" s="111"/>
    </row>
    <row r="86" spans="1:14" x14ac:dyDescent="0.25">
      <c r="A86" s="6">
        <v>78</v>
      </c>
      <c r="B86" s="6" t="s">
        <v>4</v>
      </c>
      <c r="C86" s="77"/>
      <c r="D86" s="78"/>
      <c r="E86" s="77">
        <v>0</v>
      </c>
      <c r="F86" s="78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  <c r="M86" s="190"/>
      <c r="N86" s="111"/>
    </row>
    <row r="87" spans="1:14" x14ac:dyDescent="0.25">
      <c r="A87" s="6">
        <v>0</v>
      </c>
      <c r="B87" s="6" t="s">
        <v>117</v>
      </c>
      <c r="C87" s="80">
        <v>15505</v>
      </c>
      <c r="D87" s="81">
        <v>12135763.500000002</v>
      </c>
      <c r="E87" s="80">
        <v>0</v>
      </c>
      <c r="F87" s="81">
        <v>0</v>
      </c>
      <c r="G87" s="80">
        <v>15505</v>
      </c>
      <c r="H87" s="81">
        <v>12135763.500000002</v>
      </c>
      <c r="I87" s="80">
        <v>0</v>
      </c>
      <c r="J87" s="81">
        <v>0</v>
      </c>
      <c r="K87" s="80">
        <v>0</v>
      </c>
      <c r="L87" s="81">
        <v>0</v>
      </c>
      <c r="M87" s="190"/>
      <c r="N87" s="111"/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xSplit="2" ySplit="8" topLeftCell="C63" activePane="bottomRight" state="frozen"/>
      <selection pane="topRight" activeCell="C1" sqref="C1"/>
      <selection pane="bottomLeft" activeCell="A9" sqref="A9"/>
      <selection pane="bottomRight" activeCell="K87" sqref="K87"/>
    </sheetView>
  </sheetViews>
  <sheetFormatPr defaultRowHeight="15" x14ac:dyDescent="0.25"/>
  <cols>
    <col min="1" max="1" width="7.28515625" style="13" customWidth="1"/>
    <col min="2" max="2" width="46.5703125" style="13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3" width="9.5703125" style="79" bestFit="1" customWidth="1"/>
    <col min="14" max="14" width="15.140625" style="79" bestFit="1" customWidth="1"/>
    <col min="15" max="17" width="9.140625" style="79"/>
    <col min="18" max="16384" width="9.140625" style="13"/>
  </cols>
  <sheetData>
    <row r="1" spans="1:17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17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7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7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7" s="27" customFormat="1" ht="33.950000000000003" customHeight="1" x14ac:dyDescent="0.25">
      <c r="A5" s="113" t="s">
        <v>146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7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143</v>
      </c>
    </row>
    <row r="7" spans="1:17" s="1" customFormat="1" ht="60" customHeight="1" x14ac:dyDescent="0.2">
      <c r="A7" s="114" t="s">
        <v>38</v>
      </c>
      <c r="B7" s="114" t="s">
        <v>39</v>
      </c>
      <c r="C7" s="117" t="s">
        <v>144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74"/>
      <c r="N7" s="74"/>
      <c r="O7" s="74"/>
      <c r="P7" s="74"/>
      <c r="Q7" s="74"/>
    </row>
    <row r="8" spans="1:17" s="1" customFormat="1" ht="12" x14ac:dyDescent="0.2">
      <c r="A8" s="114"/>
      <c r="B8" s="114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  <c r="M8" s="74"/>
      <c r="N8" s="74"/>
      <c r="O8" s="74"/>
      <c r="P8" s="74"/>
      <c r="Q8" s="74"/>
    </row>
    <row r="9" spans="1:17" x14ac:dyDescent="0.25">
      <c r="A9" s="6">
        <v>1</v>
      </c>
      <c r="B9" s="6" t="s">
        <v>40</v>
      </c>
      <c r="C9" s="77">
        <v>0</v>
      </c>
      <c r="D9" s="78">
        <v>0</v>
      </c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  <c r="M9" s="190"/>
      <c r="N9" s="111"/>
    </row>
    <row r="10" spans="1:17" x14ac:dyDescent="0.25">
      <c r="A10" s="6">
        <v>2</v>
      </c>
      <c r="B10" s="6" t="s">
        <v>41</v>
      </c>
      <c r="C10" s="77">
        <v>0</v>
      </c>
      <c r="D10" s="78">
        <v>0</v>
      </c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  <c r="M10" s="190"/>
      <c r="N10" s="111"/>
    </row>
    <row r="11" spans="1:17" x14ac:dyDescent="0.25">
      <c r="A11" s="6">
        <v>3</v>
      </c>
      <c r="B11" s="6" t="s">
        <v>42</v>
      </c>
      <c r="C11" s="77">
        <v>0</v>
      </c>
      <c r="D11" s="78">
        <v>0</v>
      </c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  <c r="M11" s="190"/>
      <c r="N11" s="111"/>
    </row>
    <row r="12" spans="1:17" x14ac:dyDescent="0.25">
      <c r="A12" s="6">
        <v>4</v>
      </c>
      <c r="B12" s="6" t="s">
        <v>43</v>
      </c>
      <c r="C12" s="77">
        <v>0</v>
      </c>
      <c r="D12" s="78">
        <v>0</v>
      </c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  <c r="M12" s="190"/>
      <c r="N12" s="111"/>
    </row>
    <row r="13" spans="1:17" x14ac:dyDescent="0.25">
      <c r="A13" s="6">
        <v>5</v>
      </c>
      <c r="B13" s="6" t="s">
        <v>44</v>
      </c>
      <c r="C13" s="77">
        <v>0</v>
      </c>
      <c r="D13" s="78">
        <v>0</v>
      </c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  <c r="M13" s="190"/>
      <c r="N13" s="111"/>
    </row>
    <row r="14" spans="1:17" x14ac:dyDescent="0.25">
      <c r="A14" s="6">
        <v>6</v>
      </c>
      <c r="B14" s="6" t="s">
        <v>45</v>
      </c>
      <c r="C14" s="77">
        <v>0</v>
      </c>
      <c r="D14" s="78">
        <v>0</v>
      </c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  <c r="M14" s="190"/>
      <c r="N14" s="111"/>
    </row>
    <row r="15" spans="1:17" x14ac:dyDescent="0.25">
      <c r="A15" s="6">
        <v>7</v>
      </c>
      <c r="B15" s="6" t="s">
        <v>46</v>
      </c>
      <c r="C15" s="77">
        <v>0</v>
      </c>
      <c r="D15" s="78">
        <v>0</v>
      </c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  <c r="M15" s="190"/>
      <c r="N15" s="111"/>
    </row>
    <row r="16" spans="1:17" x14ac:dyDescent="0.25">
      <c r="A16" s="6">
        <v>8</v>
      </c>
      <c r="B16" s="6" t="s">
        <v>47</v>
      </c>
      <c r="C16" s="77">
        <v>0</v>
      </c>
      <c r="D16" s="78">
        <v>0</v>
      </c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  <c r="M16" s="190"/>
      <c r="N16" s="111"/>
    </row>
    <row r="17" spans="1:14" x14ac:dyDescent="0.25">
      <c r="A17" s="6">
        <v>9</v>
      </c>
      <c r="B17" s="6" t="s">
        <v>48</v>
      </c>
      <c r="C17" s="77">
        <v>0</v>
      </c>
      <c r="D17" s="78">
        <v>0</v>
      </c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  <c r="M17" s="190"/>
      <c r="N17" s="111"/>
    </row>
    <row r="18" spans="1:14" x14ac:dyDescent="0.25">
      <c r="A18" s="6">
        <v>10</v>
      </c>
      <c r="B18" s="6" t="s">
        <v>49</v>
      </c>
      <c r="C18" s="77">
        <v>0</v>
      </c>
      <c r="D18" s="78">
        <v>0</v>
      </c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  <c r="M18" s="190"/>
      <c r="N18" s="111"/>
    </row>
    <row r="19" spans="1:14" x14ac:dyDescent="0.25">
      <c r="A19" s="6">
        <v>11</v>
      </c>
      <c r="B19" s="6" t="s">
        <v>50</v>
      </c>
      <c r="C19" s="77">
        <v>0</v>
      </c>
      <c r="D19" s="78">
        <v>0</v>
      </c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  <c r="M19" s="190"/>
      <c r="N19" s="111"/>
    </row>
    <row r="20" spans="1:14" ht="16.5" customHeight="1" x14ac:dyDescent="0.25">
      <c r="A20" s="6">
        <v>12</v>
      </c>
      <c r="B20" s="6" t="s">
        <v>51</v>
      </c>
      <c r="C20" s="77">
        <v>0</v>
      </c>
      <c r="D20" s="78">
        <v>0</v>
      </c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  <c r="M20" s="190"/>
      <c r="N20" s="111"/>
    </row>
    <row r="21" spans="1:14" x14ac:dyDescent="0.25">
      <c r="A21" s="6">
        <v>13</v>
      </c>
      <c r="B21" s="6" t="s">
        <v>52</v>
      </c>
      <c r="C21" s="77">
        <v>0</v>
      </c>
      <c r="D21" s="78">
        <v>0</v>
      </c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  <c r="M21" s="190"/>
      <c r="N21" s="111"/>
    </row>
    <row r="22" spans="1:14" x14ac:dyDescent="0.25">
      <c r="A22" s="6">
        <v>14</v>
      </c>
      <c r="B22" s="6" t="s">
        <v>53</v>
      </c>
      <c r="C22" s="77">
        <v>0</v>
      </c>
      <c r="D22" s="78">
        <v>0</v>
      </c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  <c r="M22" s="190"/>
      <c r="N22" s="111"/>
    </row>
    <row r="23" spans="1:14" x14ac:dyDescent="0.25">
      <c r="A23" s="6">
        <v>15</v>
      </c>
      <c r="B23" s="6" t="s">
        <v>54</v>
      </c>
      <c r="C23" s="77">
        <v>0</v>
      </c>
      <c r="D23" s="78">
        <v>0</v>
      </c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  <c r="M23" s="190"/>
      <c r="N23" s="111"/>
    </row>
    <row r="24" spans="1:14" x14ac:dyDescent="0.25">
      <c r="A24" s="6">
        <v>16</v>
      </c>
      <c r="B24" s="6" t="s">
        <v>55</v>
      </c>
      <c r="C24" s="77">
        <v>0</v>
      </c>
      <c r="D24" s="78">
        <v>0</v>
      </c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  <c r="M24" s="190"/>
      <c r="N24" s="111"/>
    </row>
    <row r="25" spans="1:14" x14ac:dyDescent="0.25">
      <c r="A25" s="6">
        <v>17</v>
      </c>
      <c r="B25" s="6" t="s">
        <v>56</v>
      </c>
      <c r="C25" s="77">
        <v>0</v>
      </c>
      <c r="D25" s="78">
        <v>0</v>
      </c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  <c r="M25" s="190"/>
      <c r="N25" s="111"/>
    </row>
    <row r="26" spans="1:14" x14ac:dyDescent="0.25">
      <c r="A26" s="6">
        <v>18</v>
      </c>
      <c r="B26" s="6" t="s">
        <v>57</v>
      </c>
      <c r="C26" s="77">
        <v>0</v>
      </c>
      <c r="D26" s="78">
        <v>0</v>
      </c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  <c r="M26" s="190"/>
      <c r="N26" s="111"/>
    </row>
    <row r="27" spans="1:14" x14ac:dyDescent="0.25">
      <c r="A27" s="6">
        <v>19</v>
      </c>
      <c r="B27" s="6" t="s">
        <v>58</v>
      </c>
      <c r="C27" s="77">
        <v>0</v>
      </c>
      <c r="D27" s="78">
        <v>0</v>
      </c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  <c r="M27" s="190"/>
      <c r="N27" s="111"/>
    </row>
    <row r="28" spans="1:14" x14ac:dyDescent="0.25">
      <c r="A28" s="6">
        <v>20</v>
      </c>
      <c r="B28" s="6" t="s">
        <v>59</v>
      </c>
      <c r="C28" s="77">
        <v>0</v>
      </c>
      <c r="D28" s="78">
        <v>0</v>
      </c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  <c r="M28" s="190"/>
      <c r="N28" s="111"/>
    </row>
    <row r="29" spans="1:14" x14ac:dyDescent="0.25">
      <c r="A29" s="6">
        <v>21</v>
      </c>
      <c r="B29" s="6" t="s">
        <v>60</v>
      </c>
      <c r="C29" s="77">
        <v>0</v>
      </c>
      <c r="D29" s="78">
        <v>0</v>
      </c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  <c r="M29" s="190"/>
      <c r="N29" s="111"/>
    </row>
    <row r="30" spans="1:14" x14ac:dyDescent="0.25">
      <c r="A30" s="6">
        <v>22</v>
      </c>
      <c r="B30" s="6" t="s">
        <v>61</v>
      </c>
      <c r="C30" s="77">
        <v>0</v>
      </c>
      <c r="D30" s="78">
        <v>0</v>
      </c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  <c r="M30" s="190"/>
      <c r="N30" s="111"/>
    </row>
    <row r="31" spans="1:14" x14ac:dyDescent="0.25">
      <c r="A31" s="6">
        <v>23</v>
      </c>
      <c r="B31" s="6" t="s">
        <v>62</v>
      </c>
      <c r="C31" s="77">
        <v>0</v>
      </c>
      <c r="D31" s="78">
        <v>0</v>
      </c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  <c r="M31" s="190"/>
      <c r="N31" s="111"/>
    </row>
    <row r="32" spans="1:14" x14ac:dyDescent="0.25">
      <c r="A32" s="6">
        <v>24</v>
      </c>
      <c r="B32" s="6" t="s">
        <v>63</v>
      </c>
      <c r="C32" s="77">
        <v>0</v>
      </c>
      <c r="D32" s="78">
        <v>0</v>
      </c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  <c r="M32" s="190"/>
      <c r="N32" s="111"/>
    </row>
    <row r="33" spans="1:14" x14ac:dyDescent="0.25">
      <c r="A33" s="6">
        <v>25</v>
      </c>
      <c r="B33" s="6" t="s">
        <v>64</v>
      </c>
      <c r="C33" s="77">
        <v>3881</v>
      </c>
      <c r="D33" s="78">
        <v>3037658.7</v>
      </c>
      <c r="E33" s="77">
        <v>0</v>
      </c>
      <c r="F33" s="78">
        <v>0</v>
      </c>
      <c r="G33" s="77">
        <v>3881</v>
      </c>
      <c r="H33" s="78">
        <v>3037658.7</v>
      </c>
      <c r="I33" s="77">
        <v>0</v>
      </c>
      <c r="J33" s="78">
        <v>0</v>
      </c>
      <c r="K33" s="77">
        <v>0</v>
      </c>
      <c r="L33" s="78">
        <v>0</v>
      </c>
      <c r="M33" s="190"/>
      <c r="N33" s="111"/>
    </row>
    <row r="34" spans="1:14" x14ac:dyDescent="0.25">
      <c r="A34" s="6">
        <v>26</v>
      </c>
      <c r="B34" s="6" t="s">
        <v>65</v>
      </c>
      <c r="C34" s="77">
        <v>0</v>
      </c>
      <c r="D34" s="78">
        <v>0</v>
      </c>
      <c r="E34" s="77">
        <v>0</v>
      </c>
      <c r="F34" s="78">
        <v>0</v>
      </c>
      <c r="G34" s="77">
        <v>0</v>
      </c>
      <c r="H34" s="78">
        <v>0</v>
      </c>
      <c r="I34" s="77">
        <v>0</v>
      </c>
      <c r="J34" s="78">
        <v>0</v>
      </c>
      <c r="K34" s="77">
        <v>0</v>
      </c>
      <c r="L34" s="78">
        <v>0</v>
      </c>
      <c r="M34" s="190"/>
      <c r="N34" s="111"/>
    </row>
    <row r="35" spans="1:14" x14ac:dyDescent="0.25">
      <c r="A35" s="6">
        <v>27</v>
      </c>
      <c r="B35" s="6" t="s">
        <v>66</v>
      </c>
      <c r="C35" s="77">
        <v>0</v>
      </c>
      <c r="D35" s="78">
        <v>0</v>
      </c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  <c r="M35" s="190"/>
      <c r="N35" s="111"/>
    </row>
    <row r="36" spans="1:14" x14ac:dyDescent="0.25">
      <c r="A36" s="6">
        <v>28</v>
      </c>
      <c r="B36" s="6" t="s">
        <v>67</v>
      </c>
      <c r="C36" s="77">
        <v>0</v>
      </c>
      <c r="D36" s="78">
        <v>0</v>
      </c>
      <c r="E36" s="77">
        <v>0</v>
      </c>
      <c r="F36" s="78">
        <v>0</v>
      </c>
      <c r="G36" s="77">
        <v>0</v>
      </c>
      <c r="H36" s="78">
        <v>0</v>
      </c>
      <c r="I36" s="77">
        <v>0</v>
      </c>
      <c r="J36" s="78">
        <v>0</v>
      </c>
      <c r="K36" s="77">
        <v>0</v>
      </c>
      <c r="L36" s="78">
        <v>0</v>
      </c>
      <c r="M36" s="190"/>
      <c r="N36" s="111"/>
    </row>
    <row r="37" spans="1:14" x14ac:dyDescent="0.25">
      <c r="A37" s="6">
        <v>29</v>
      </c>
      <c r="B37" s="6" t="s">
        <v>68</v>
      </c>
      <c r="C37" s="77">
        <v>0</v>
      </c>
      <c r="D37" s="78">
        <v>0</v>
      </c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  <c r="M37" s="190"/>
      <c r="N37" s="111"/>
    </row>
    <row r="38" spans="1:14" x14ac:dyDescent="0.25">
      <c r="A38" s="6">
        <v>30</v>
      </c>
      <c r="B38" s="6" t="s">
        <v>69</v>
      </c>
      <c r="C38" s="77">
        <v>0</v>
      </c>
      <c r="D38" s="78">
        <v>0</v>
      </c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  <c r="M38" s="190"/>
      <c r="N38" s="111"/>
    </row>
    <row r="39" spans="1:14" x14ac:dyDescent="0.25">
      <c r="A39" s="6">
        <v>31</v>
      </c>
      <c r="B39" s="6" t="s">
        <v>70</v>
      </c>
      <c r="C39" s="77">
        <v>2740</v>
      </c>
      <c r="D39" s="78">
        <v>2144598</v>
      </c>
      <c r="E39" s="77">
        <v>0</v>
      </c>
      <c r="F39" s="78">
        <v>0</v>
      </c>
      <c r="G39" s="77">
        <v>2740</v>
      </c>
      <c r="H39" s="78">
        <v>2144598</v>
      </c>
      <c r="I39" s="77">
        <v>0</v>
      </c>
      <c r="J39" s="78">
        <v>0</v>
      </c>
      <c r="K39" s="77">
        <v>0</v>
      </c>
      <c r="L39" s="78">
        <v>0</v>
      </c>
      <c r="M39" s="190"/>
      <c r="N39" s="111"/>
    </row>
    <row r="40" spans="1:14" x14ac:dyDescent="0.25">
      <c r="A40" s="6">
        <v>32</v>
      </c>
      <c r="B40" s="6" t="s">
        <v>71</v>
      </c>
      <c r="C40" s="77">
        <v>0</v>
      </c>
      <c r="D40" s="78">
        <v>0</v>
      </c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  <c r="M40" s="190"/>
      <c r="N40" s="111"/>
    </row>
    <row r="41" spans="1:14" x14ac:dyDescent="0.25">
      <c r="A41" s="6">
        <v>33</v>
      </c>
      <c r="B41" s="6" t="s">
        <v>72</v>
      </c>
      <c r="C41" s="77">
        <v>0</v>
      </c>
      <c r="D41" s="78">
        <v>0</v>
      </c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  <c r="M41" s="190"/>
      <c r="N41" s="111"/>
    </row>
    <row r="42" spans="1:14" x14ac:dyDescent="0.25">
      <c r="A42" s="6">
        <v>34</v>
      </c>
      <c r="B42" s="6" t="s">
        <v>73</v>
      </c>
      <c r="C42" s="77">
        <v>0</v>
      </c>
      <c r="D42" s="78">
        <v>0</v>
      </c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  <c r="M42" s="190"/>
      <c r="N42" s="111"/>
    </row>
    <row r="43" spans="1:14" x14ac:dyDescent="0.25">
      <c r="A43" s="6">
        <v>35</v>
      </c>
      <c r="B43" s="6" t="s">
        <v>74</v>
      </c>
      <c r="C43" s="77">
        <v>957</v>
      </c>
      <c r="D43" s="78">
        <v>749043.9</v>
      </c>
      <c r="E43" s="77">
        <v>0</v>
      </c>
      <c r="F43" s="78">
        <v>0</v>
      </c>
      <c r="G43" s="77">
        <v>957</v>
      </c>
      <c r="H43" s="78">
        <v>749043.9</v>
      </c>
      <c r="I43" s="77">
        <v>0</v>
      </c>
      <c r="J43" s="78">
        <v>0</v>
      </c>
      <c r="K43" s="77">
        <v>0</v>
      </c>
      <c r="L43" s="78">
        <v>0</v>
      </c>
      <c r="M43" s="190"/>
      <c r="N43" s="111"/>
    </row>
    <row r="44" spans="1:14" x14ac:dyDescent="0.25">
      <c r="A44" s="6">
        <v>36</v>
      </c>
      <c r="B44" s="6" t="s">
        <v>75</v>
      </c>
      <c r="C44" s="77">
        <v>0</v>
      </c>
      <c r="D44" s="78">
        <v>0</v>
      </c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  <c r="M44" s="190"/>
      <c r="N44" s="111"/>
    </row>
    <row r="45" spans="1:14" x14ac:dyDescent="0.25">
      <c r="A45" s="6">
        <v>37</v>
      </c>
      <c r="B45" s="6" t="s">
        <v>76</v>
      </c>
      <c r="C45" s="77">
        <v>0</v>
      </c>
      <c r="D45" s="78">
        <v>0</v>
      </c>
      <c r="E45" s="77">
        <v>0</v>
      </c>
      <c r="F45" s="78">
        <v>0</v>
      </c>
      <c r="G45" s="77">
        <v>0</v>
      </c>
      <c r="H45" s="78">
        <v>0</v>
      </c>
      <c r="I45" s="77">
        <v>0</v>
      </c>
      <c r="J45" s="78">
        <v>0</v>
      </c>
      <c r="K45" s="77">
        <v>0</v>
      </c>
      <c r="L45" s="78">
        <v>0</v>
      </c>
      <c r="M45" s="190"/>
      <c r="N45" s="111"/>
    </row>
    <row r="46" spans="1:14" x14ac:dyDescent="0.25">
      <c r="A46" s="6">
        <v>38</v>
      </c>
      <c r="B46" s="6" t="s">
        <v>77</v>
      </c>
      <c r="C46" s="77">
        <v>0</v>
      </c>
      <c r="D46" s="78">
        <v>0</v>
      </c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  <c r="M46" s="190"/>
      <c r="N46" s="111"/>
    </row>
    <row r="47" spans="1:14" x14ac:dyDescent="0.25">
      <c r="A47" s="6">
        <v>39</v>
      </c>
      <c r="B47" s="6" t="s">
        <v>78</v>
      </c>
      <c r="C47" s="77">
        <v>0</v>
      </c>
      <c r="D47" s="78">
        <v>0</v>
      </c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  <c r="M47" s="190"/>
      <c r="N47" s="111"/>
    </row>
    <row r="48" spans="1:14" x14ac:dyDescent="0.25">
      <c r="A48" s="6">
        <v>40</v>
      </c>
      <c r="B48" s="6" t="s">
        <v>79</v>
      </c>
      <c r="C48" s="77">
        <v>0</v>
      </c>
      <c r="D48" s="78">
        <v>0</v>
      </c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  <c r="M48" s="190"/>
      <c r="N48" s="111"/>
    </row>
    <row r="49" spans="1:14" x14ac:dyDescent="0.25">
      <c r="A49" s="6">
        <v>41</v>
      </c>
      <c r="B49" s="6" t="s">
        <v>80</v>
      </c>
      <c r="C49" s="77">
        <v>0</v>
      </c>
      <c r="D49" s="78">
        <v>0</v>
      </c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  <c r="M49" s="190"/>
      <c r="N49" s="111"/>
    </row>
    <row r="50" spans="1:14" x14ac:dyDescent="0.25">
      <c r="A50" s="6">
        <v>42</v>
      </c>
      <c r="B50" s="6" t="s">
        <v>81</v>
      </c>
      <c r="C50" s="77">
        <v>0</v>
      </c>
      <c r="D50" s="78">
        <v>0</v>
      </c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  <c r="M50" s="190"/>
      <c r="N50" s="111"/>
    </row>
    <row r="51" spans="1:14" x14ac:dyDescent="0.25">
      <c r="A51" s="6">
        <v>43</v>
      </c>
      <c r="B51" s="6" t="s">
        <v>82</v>
      </c>
      <c r="C51" s="77">
        <v>0</v>
      </c>
      <c r="D51" s="78">
        <v>0</v>
      </c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  <c r="M51" s="190"/>
      <c r="N51" s="111"/>
    </row>
    <row r="52" spans="1:14" x14ac:dyDescent="0.25">
      <c r="A52" s="6">
        <v>44</v>
      </c>
      <c r="B52" s="6" t="s">
        <v>83</v>
      </c>
      <c r="C52" s="77">
        <v>0</v>
      </c>
      <c r="D52" s="78">
        <v>0</v>
      </c>
      <c r="E52" s="77">
        <v>0</v>
      </c>
      <c r="F52" s="78">
        <v>0</v>
      </c>
      <c r="G52" s="77">
        <v>0</v>
      </c>
      <c r="H52" s="78">
        <v>0</v>
      </c>
      <c r="I52" s="77">
        <v>0</v>
      </c>
      <c r="J52" s="78">
        <v>0</v>
      </c>
      <c r="K52" s="77">
        <v>0</v>
      </c>
      <c r="L52" s="78">
        <v>0</v>
      </c>
      <c r="M52" s="190"/>
      <c r="N52" s="111"/>
    </row>
    <row r="53" spans="1:14" x14ac:dyDescent="0.25">
      <c r="A53" s="6">
        <v>45</v>
      </c>
      <c r="B53" s="6" t="s">
        <v>84</v>
      </c>
      <c r="C53" s="77">
        <v>0</v>
      </c>
      <c r="D53" s="78">
        <v>0</v>
      </c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  <c r="M53" s="190"/>
      <c r="N53" s="111"/>
    </row>
    <row r="54" spans="1:14" x14ac:dyDescent="0.25">
      <c r="A54" s="6">
        <v>46</v>
      </c>
      <c r="B54" s="6" t="s">
        <v>85</v>
      </c>
      <c r="C54" s="77">
        <v>0</v>
      </c>
      <c r="D54" s="78">
        <v>0</v>
      </c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  <c r="M54" s="190"/>
      <c r="N54" s="111"/>
    </row>
    <row r="55" spans="1:14" x14ac:dyDescent="0.25">
      <c r="A55" s="6">
        <v>47</v>
      </c>
      <c r="B55" s="6" t="s">
        <v>86</v>
      </c>
      <c r="C55" s="77">
        <v>0</v>
      </c>
      <c r="D55" s="78">
        <v>0</v>
      </c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  <c r="M55" s="190"/>
      <c r="N55" s="111"/>
    </row>
    <row r="56" spans="1:14" x14ac:dyDescent="0.25">
      <c r="A56" s="6">
        <v>48</v>
      </c>
      <c r="B56" s="6" t="s">
        <v>87</v>
      </c>
      <c r="C56" s="77">
        <v>0</v>
      </c>
      <c r="D56" s="78">
        <v>0</v>
      </c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  <c r="M56" s="190"/>
      <c r="N56" s="111"/>
    </row>
    <row r="57" spans="1:14" x14ac:dyDescent="0.25">
      <c r="A57" s="6">
        <v>49</v>
      </c>
      <c r="B57" s="6" t="s">
        <v>88</v>
      </c>
      <c r="C57" s="77">
        <v>0</v>
      </c>
      <c r="D57" s="78">
        <v>0</v>
      </c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  <c r="M57" s="190"/>
      <c r="N57" s="111"/>
    </row>
    <row r="58" spans="1:14" x14ac:dyDescent="0.25">
      <c r="A58" s="6">
        <v>50</v>
      </c>
      <c r="B58" s="6" t="s">
        <v>89</v>
      </c>
      <c r="C58" s="77">
        <v>0</v>
      </c>
      <c r="D58" s="78">
        <v>0</v>
      </c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  <c r="M58" s="190"/>
      <c r="N58" s="111"/>
    </row>
    <row r="59" spans="1:14" x14ac:dyDescent="0.25">
      <c r="A59" s="6">
        <v>51</v>
      </c>
      <c r="B59" s="6" t="s">
        <v>90</v>
      </c>
      <c r="C59" s="77">
        <v>0</v>
      </c>
      <c r="D59" s="78">
        <v>0</v>
      </c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  <c r="M59" s="190"/>
      <c r="N59" s="111"/>
    </row>
    <row r="60" spans="1:14" x14ac:dyDescent="0.25">
      <c r="A60" s="6">
        <v>52</v>
      </c>
      <c r="B60" s="6" t="s">
        <v>91</v>
      </c>
      <c r="C60" s="77">
        <v>0</v>
      </c>
      <c r="D60" s="78">
        <v>0</v>
      </c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  <c r="M60" s="190"/>
      <c r="N60" s="111"/>
    </row>
    <row r="61" spans="1:14" x14ac:dyDescent="0.25">
      <c r="A61" s="6">
        <v>53</v>
      </c>
      <c r="B61" s="6" t="s">
        <v>92</v>
      </c>
      <c r="C61" s="77">
        <v>0</v>
      </c>
      <c r="D61" s="78">
        <v>0</v>
      </c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  <c r="M61" s="190"/>
      <c r="N61" s="111"/>
    </row>
    <row r="62" spans="1:14" x14ac:dyDescent="0.25">
      <c r="A62" s="6">
        <v>54</v>
      </c>
      <c r="B62" s="6" t="s">
        <v>93</v>
      </c>
      <c r="C62" s="77">
        <v>0</v>
      </c>
      <c r="D62" s="78">
        <v>0</v>
      </c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  <c r="M62" s="190"/>
      <c r="N62" s="111"/>
    </row>
    <row r="63" spans="1:14" x14ac:dyDescent="0.25">
      <c r="A63" s="6">
        <v>55</v>
      </c>
      <c r="B63" s="6" t="s">
        <v>94</v>
      </c>
      <c r="C63" s="77">
        <v>0</v>
      </c>
      <c r="D63" s="78">
        <v>0</v>
      </c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  <c r="M63" s="190"/>
      <c r="N63" s="111"/>
    </row>
    <row r="64" spans="1:14" x14ac:dyDescent="0.25">
      <c r="A64" s="6">
        <v>56</v>
      </c>
      <c r="B64" s="6" t="s">
        <v>95</v>
      </c>
      <c r="C64" s="77">
        <v>783</v>
      </c>
      <c r="D64" s="78">
        <v>612854.1</v>
      </c>
      <c r="E64" s="77">
        <v>0</v>
      </c>
      <c r="F64" s="78">
        <v>0</v>
      </c>
      <c r="G64" s="77">
        <v>783</v>
      </c>
      <c r="H64" s="78">
        <v>612854.1</v>
      </c>
      <c r="I64" s="77">
        <v>0</v>
      </c>
      <c r="J64" s="78">
        <v>0</v>
      </c>
      <c r="K64" s="77">
        <v>0</v>
      </c>
      <c r="L64" s="78">
        <v>0</v>
      </c>
      <c r="M64" s="190"/>
      <c r="N64" s="111"/>
    </row>
    <row r="65" spans="1:14" x14ac:dyDescent="0.25">
      <c r="A65" s="6">
        <v>57</v>
      </c>
      <c r="B65" s="6" t="s">
        <v>96</v>
      </c>
      <c r="C65" s="77">
        <v>0</v>
      </c>
      <c r="D65" s="78">
        <v>0</v>
      </c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  <c r="M65" s="190"/>
      <c r="N65" s="111"/>
    </row>
    <row r="66" spans="1:14" x14ac:dyDescent="0.25">
      <c r="A66" s="6">
        <v>58</v>
      </c>
      <c r="B66" s="6" t="s">
        <v>97</v>
      </c>
      <c r="C66" s="77">
        <v>0</v>
      </c>
      <c r="D66" s="78">
        <v>0</v>
      </c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  <c r="M66" s="190"/>
      <c r="N66" s="111"/>
    </row>
    <row r="67" spans="1:14" x14ac:dyDescent="0.25">
      <c r="A67" s="6">
        <v>59</v>
      </c>
      <c r="B67" s="6" t="s">
        <v>98</v>
      </c>
      <c r="C67" s="77">
        <v>0</v>
      </c>
      <c r="D67" s="78">
        <v>0</v>
      </c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  <c r="M67" s="190"/>
      <c r="N67" s="111"/>
    </row>
    <row r="68" spans="1:14" x14ac:dyDescent="0.25">
      <c r="A68" s="6">
        <v>60</v>
      </c>
      <c r="B68" s="6" t="s">
        <v>99</v>
      </c>
      <c r="C68" s="77">
        <v>0</v>
      </c>
      <c r="D68" s="78">
        <v>0</v>
      </c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  <c r="M68" s="190"/>
      <c r="N68" s="111"/>
    </row>
    <row r="69" spans="1:14" x14ac:dyDescent="0.25">
      <c r="A69" s="6">
        <v>61</v>
      </c>
      <c r="B69" s="6" t="s">
        <v>100</v>
      </c>
      <c r="C69" s="77">
        <v>246</v>
      </c>
      <c r="D69" s="78">
        <v>192544.2</v>
      </c>
      <c r="E69" s="77">
        <v>0</v>
      </c>
      <c r="F69" s="78">
        <v>0</v>
      </c>
      <c r="G69" s="77">
        <v>246</v>
      </c>
      <c r="H69" s="78">
        <v>192544.2</v>
      </c>
      <c r="I69" s="77">
        <v>0</v>
      </c>
      <c r="J69" s="78">
        <v>0</v>
      </c>
      <c r="K69" s="77">
        <v>0</v>
      </c>
      <c r="L69" s="78">
        <v>0</v>
      </c>
      <c r="M69" s="190"/>
      <c r="N69" s="111"/>
    </row>
    <row r="70" spans="1:14" x14ac:dyDescent="0.25">
      <c r="A70" s="6">
        <v>62</v>
      </c>
      <c r="B70" s="6" t="s">
        <v>101</v>
      </c>
      <c r="C70" s="77">
        <v>0</v>
      </c>
      <c r="D70" s="78">
        <v>0</v>
      </c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  <c r="M70" s="190"/>
      <c r="N70" s="111"/>
    </row>
    <row r="71" spans="1:14" x14ac:dyDescent="0.25">
      <c r="A71" s="6">
        <v>63</v>
      </c>
      <c r="B71" s="6" t="s">
        <v>102</v>
      </c>
      <c r="C71" s="77">
        <v>0</v>
      </c>
      <c r="D71" s="78">
        <v>0</v>
      </c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  <c r="M71" s="190"/>
      <c r="N71" s="111"/>
    </row>
    <row r="72" spans="1:14" x14ac:dyDescent="0.25">
      <c r="A72" s="6">
        <v>64</v>
      </c>
      <c r="B72" s="6" t="s">
        <v>103</v>
      </c>
      <c r="C72" s="77">
        <v>0</v>
      </c>
      <c r="D72" s="78">
        <v>0</v>
      </c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  <c r="M72" s="190"/>
      <c r="N72" s="111"/>
    </row>
    <row r="73" spans="1:14" x14ac:dyDescent="0.25">
      <c r="A73" s="6">
        <v>65</v>
      </c>
      <c r="B73" s="6" t="s">
        <v>104</v>
      </c>
      <c r="C73" s="77">
        <v>0</v>
      </c>
      <c r="D73" s="78">
        <v>0</v>
      </c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  <c r="M73" s="190"/>
      <c r="N73" s="111"/>
    </row>
    <row r="74" spans="1:14" x14ac:dyDescent="0.25">
      <c r="A74" s="6">
        <v>66</v>
      </c>
      <c r="B74" s="6" t="s">
        <v>105</v>
      </c>
      <c r="C74" s="77">
        <v>0</v>
      </c>
      <c r="D74" s="78">
        <v>0</v>
      </c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  <c r="M74" s="190"/>
      <c r="N74" s="111"/>
    </row>
    <row r="75" spans="1:14" x14ac:dyDescent="0.25">
      <c r="A75" s="6">
        <v>67</v>
      </c>
      <c r="B75" s="6" t="s">
        <v>106</v>
      </c>
      <c r="C75" s="77">
        <v>0</v>
      </c>
      <c r="D75" s="78">
        <v>0</v>
      </c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  <c r="M75" s="190"/>
      <c r="N75" s="111"/>
    </row>
    <row r="76" spans="1:14" x14ac:dyDescent="0.25">
      <c r="A76" s="6">
        <v>68</v>
      </c>
      <c r="B76" s="6" t="s">
        <v>107</v>
      </c>
      <c r="C76" s="77">
        <v>0</v>
      </c>
      <c r="D76" s="78">
        <v>0</v>
      </c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  <c r="M76" s="190"/>
      <c r="N76" s="111"/>
    </row>
    <row r="77" spans="1:14" x14ac:dyDescent="0.25">
      <c r="A77" s="6">
        <v>69</v>
      </c>
      <c r="B77" s="6" t="s">
        <v>108</v>
      </c>
      <c r="C77" s="77">
        <v>0</v>
      </c>
      <c r="D77" s="78">
        <v>0</v>
      </c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  <c r="M77" s="190"/>
      <c r="N77" s="111"/>
    </row>
    <row r="78" spans="1:14" x14ac:dyDescent="0.25">
      <c r="A78" s="6">
        <v>70</v>
      </c>
      <c r="B78" s="6" t="s">
        <v>109</v>
      </c>
      <c r="C78" s="77">
        <v>0</v>
      </c>
      <c r="D78" s="78">
        <v>0</v>
      </c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  <c r="M78" s="190"/>
      <c r="N78" s="111"/>
    </row>
    <row r="79" spans="1:14" x14ac:dyDescent="0.25">
      <c r="A79" s="6">
        <v>71</v>
      </c>
      <c r="B79" s="6" t="s">
        <v>110</v>
      </c>
      <c r="C79" s="77">
        <v>0</v>
      </c>
      <c r="D79" s="78">
        <v>0</v>
      </c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  <c r="M79" s="190"/>
      <c r="N79" s="111"/>
    </row>
    <row r="80" spans="1:14" x14ac:dyDescent="0.25">
      <c r="A80" s="6">
        <v>72</v>
      </c>
      <c r="B80" s="6" t="s">
        <v>111</v>
      </c>
      <c r="C80" s="77">
        <v>0</v>
      </c>
      <c r="D80" s="78">
        <v>0</v>
      </c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  <c r="M80" s="190"/>
      <c r="N80" s="111"/>
    </row>
    <row r="81" spans="1:14" x14ac:dyDescent="0.25">
      <c r="A81" s="6">
        <v>73</v>
      </c>
      <c r="B81" s="6" t="s">
        <v>112</v>
      </c>
      <c r="C81" s="77">
        <v>0</v>
      </c>
      <c r="D81" s="78">
        <v>0</v>
      </c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  <c r="M81" s="190"/>
      <c r="N81" s="111"/>
    </row>
    <row r="82" spans="1:14" x14ac:dyDescent="0.25">
      <c r="A82" s="6">
        <v>74</v>
      </c>
      <c r="B82" s="6" t="s">
        <v>113</v>
      </c>
      <c r="C82" s="77">
        <v>0</v>
      </c>
      <c r="D82" s="78">
        <v>0</v>
      </c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  <c r="M82" s="190"/>
      <c r="N82" s="111"/>
    </row>
    <row r="83" spans="1:14" x14ac:dyDescent="0.25">
      <c r="A83" s="6">
        <v>75</v>
      </c>
      <c r="B83" s="6" t="s">
        <v>114</v>
      </c>
      <c r="C83" s="77">
        <v>0</v>
      </c>
      <c r="D83" s="78">
        <v>0</v>
      </c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  <c r="M83" s="190"/>
      <c r="N83" s="111"/>
    </row>
    <row r="84" spans="1:14" x14ac:dyDescent="0.25">
      <c r="A84" s="6">
        <v>76</v>
      </c>
      <c r="B84" s="6" t="s">
        <v>115</v>
      </c>
      <c r="C84" s="77">
        <v>0</v>
      </c>
      <c r="D84" s="78">
        <v>0</v>
      </c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  <c r="M84" s="190"/>
      <c r="N84" s="111"/>
    </row>
    <row r="85" spans="1:14" x14ac:dyDescent="0.25">
      <c r="A85" s="6">
        <v>77</v>
      </c>
      <c r="B85" s="6" t="s">
        <v>116</v>
      </c>
      <c r="C85" s="77">
        <v>0</v>
      </c>
      <c r="D85" s="78">
        <v>0</v>
      </c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  <c r="M85" s="190"/>
      <c r="N85" s="111"/>
    </row>
    <row r="86" spans="1:14" x14ac:dyDescent="0.25">
      <c r="A86" s="6">
        <v>78</v>
      </c>
      <c r="B86" s="6" t="s">
        <v>4</v>
      </c>
      <c r="C86" s="77">
        <v>0</v>
      </c>
      <c r="D86" s="78">
        <v>0</v>
      </c>
      <c r="E86" s="77">
        <v>0</v>
      </c>
      <c r="F86" s="78">
        <v>0</v>
      </c>
      <c r="G86" s="77">
        <v>0</v>
      </c>
      <c r="H86" s="78">
        <v>0</v>
      </c>
      <c r="I86" s="77">
        <v>0</v>
      </c>
      <c r="J86" s="78">
        <v>0</v>
      </c>
      <c r="K86" s="77">
        <v>0</v>
      </c>
      <c r="L86" s="78">
        <v>0</v>
      </c>
      <c r="M86" s="190"/>
      <c r="N86" s="111"/>
    </row>
    <row r="87" spans="1:14" x14ac:dyDescent="0.25">
      <c r="A87" s="6">
        <v>0</v>
      </c>
      <c r="B87" s="6" t="s">
        <v>117</v>
      </c>
      <c r="C87" s="80">
        <v>8607</v>
      </c>
      <c r="D87" s="81">
        <v>6736698.9000000004</v>
      </c>
      <c r="E87" s="80">
        <v>0</v>
      </c>
      <c r="F87" s="81">
        <v>0</v>
      </c>
      <c r="G87" s="80">
        <v>8607</v>
      </c>
      <c r="H87" s="81">
        <v>6736698.9000000004</v>
      </c>
      <c r="I87" s="80">
        <v>0</v>
      </c>
      <c r="J87" s="81">
        <v>0</v>
      </c>
      <c r="K87" s="80">
        <v>0</v>
      </c>
      <c r="L87" s="81">
        <v>0</v>
      </c>
      <c r="M87" s="190"/>
      <c r="N87" s="111"/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7"/>
  <sheetViews>
    <sheetView workbookViewId="0">
      <pane xSplit="2" ySplit="8" topLeftCell="C81" activePane="bottomRight" state="frozen"/>
      <selection pane="topRight" activeCell="C1" sqref="C1"/>
      <selection pane="bottomLeft" activeCell="A9" sqref="A9"/>
      <selection pane="bottomRight" activeCell="L87" sqref="L87"/>
    </sheetView>
  </sheetViews>
  <sheetFormatPr defaultRowHeight="15" x14ac:dyDescent="0.25"/>
  <cols>
    <col min="1" max="1" width="7.28515625" style="13" customWidth="1"/>
    <col min="2" max="2" width="46.5703125" style="13" customWidth="1"/>
    <col min="3" max="3" width="15.7109375" style="82" customWidth="1"/>
    <col min="4" max="4" width="15.7109375" style="110" customWidth="1"/>
    <col min="5" max="5" width="15.7109375" style="82" customWidth="1"/>
    <col min="6" max="6" width="15.7109375" style="110" customWidth="1"/>
    <col min="7" max="7" width="15.7109375" style="82" customWidth="1"/>
    <col min="8" max="8" width="15.7109375" style="110" customWidth="1"/>
    <col min="9" max="9" width="15.7109375" style="82" customWidth="1"/>
    <col min="10" max="10" width="15.7109375" style="110" customWidth="1"/>
    <col min="11" max="11" width="15.7109375" style="82" customWidth="1"/>
    <col min="12" max="12" width="15.7109375" style="110" customWidth="1"/>
    <col min="13" max="13" width="9.5703125" style="79" bestFit="1" customWidth="1"/>
    <col min="14" max="14" width="15.140625" style="79" bestFit="1" customWidth="1"/>
    <col min="15" max="17" width="9.140625" style="79"/>
    <col min="18" max="16384" width="9.140625" style="13"/>
  </cols>
  <sheetData>
    <row r="1" spans="1:17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17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7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7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7" s="27" customFormat="1" ht="33.950000000000003" customHeight="1" x14ac:dyDescent="0.25">
      <c r="A5" s="113" t="s">
        <v>147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7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148</v>
      </c>
    </row>
    <row r="7" spans="1:17" s="1" customFormat="1" ht="60" customHeight="1" x14ac:dyDescent="0.2">
      <c r="A7" s="114" t="s">
        <v>38</v>
      </c>
      <c r="B7" s="114" t="s">
        <v>39</v>
      </c>
      <c r="C7" s="117" t="s">
        <v>144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  <c r="M7" s="74"/>
      <c r="N7" s="74"/>
      <c r="O7" s="74"/>
      <c r="P7" s="74"/>
      <c r="Q7" s="74"/>
    </row>
    <row r="8" spans="1:17" s="1" customFormat="1" ht="12" x14ac:dyDescent="0.2">
      <c r="A8" s="114"/>
      <c r="B8" s="114"/>
      <c r="C8" s="112" t="s">
        <v>2</v>
      </c>
      <c r="D8" s="107" t="s">
        <v>3</v>
      </c>
      <c r="E8" s="112" t="s">
        <v>2</v>
      </c>
      <c r="F8" s="107" t="s">
        <v>3</v>
      </c>
      <c r="G8" s="112" t="s">
        <v>2</v>
      </c>
      <c r="H8" s="107" t="s">
        <v>3</v>
      </c>
      <c r="I8" s="112" t="s">
        <v>2</v>
      </c>
      <c r="J8" s="107" t="s">
        <v>3</v>
      </c>
      <c r="K8" s="112" t="s">
        <v>2</v>
      </c>
      <c r="L8" s="107" t="s">
        <v>3</v>
      </c>
      <c r="M8" s="74"/>
      <c r="N8" s="74"/>
      <c r="O8" s="74"/>
      <c r="P8" s="74"/>
      <c r="Q8" s="74"/>
    </row>
    <row r="9" spans="1:17" x14ac:dyDescent="0.25">
      <c r="A9" s="6">
        <v>1</v>
      </c>
      <c r="B9" s="6" t="s">
        <v>40</v>
      </c>
      <c r="C9" s="77">
        <v>0</v>
      </c>
      <c r="D9" s="108">
        <v>0</v>
      </c>
      <c r="E9" s="77">
        <v>0</v>
      </c>
      <c r="F9" s="108">
        <v>0</v>
      </c>
      <c r="G9" s="77">
        <v>0</v>
      </c>
      <c r="H9" s="108">
        <v>0</v>
      </c>
      <c r="I9" s="77">
        <v>0</v>
      </c>
      <c r="J9" s="108">
        <v>0</v>
      </c>
      <c r="K9" s="77">
        <v>0</v>
      </c>
      <c r="L9" s="108">
        <v>0</v>
      </c>
    </row>
    <row r="10" spans="1:17" x14ac:dyDescent="0.25">
      <c r="A10" s="6">
        <v>2</v>
      </c>
      <c r="B10" s="6" t="s">
        <v>41</v>
      </c>
      <c r="C10" s="77">
        <v>0</v>
      </c>
      <c r="D10" s="108">
        <v>0</v>
      </c>
      <c r="E10" s="77">
        <v>0</v>
      </c>
      <c r="F10" s="108">
        <v>0</v>
      </c>
      <c r="G10" s="77">
        <v>0</v>
      </c>
      <c r="H10" s="108">
        <v>0</v>
      </c>
      <c r="I10" s="77">
        <v>0</v>
      </c>
      <c r="J10" s="108">
        <v>0</v>
      </c>
      <c r="K10" s="77">
        <v>0</v>
      </c>
      <c r="L10" s="108">
        <v>0</v>
      </c>
    </row>
    <row r="11" spans="1:17" x14ac:dyDescent="0.25">
      <c r="A11" s="6">
        <v>3</v>
      </c>
      <c r="B11" s="6" t="s">
        <v>42</v>
      </c>
      <c r="C11" s="77">
        <v>0</v>
      </c>
      <c r="D11" s="108">
        <v>0</v>
      </c>
      <c r="E11" s="77">
        <v>0</v>
      </c>
      <c r="F11" s="108">
        <v>0</v>
      </c>
      <c r="G11" s="77">
        <v>0</v>
      </c>
      <c r="H11" s="108">
        <v>0</v>
      </c>
      <c r="I11" s="77">
        <v>0</v>
      </c>
      <c r="J11" s="108">
        <v>0</v>
      </c>
      <c r="K11" s="77">
        <v>0</v>
      </c>
      <c r="L11" s="108">
        <v>0</v>
      </c>
    </row>
    <row r="12" spans="1:17" x14ac:dyDescent="0.25">
      <c r="A12" s="6">
        <v>4</v>
      </c>
      <c r="B12" s="6" t="s">
        <v>43</v>
      </c>
      <c r="C12" s="77">
        <v>0</v>
      </c>
      <c r="D12" s="108">
        <v>0</v>
      </c>
      <c r="E12" s="77">
        <v>0</v>
      </c>
      <c r="F12" s="108">
        <v>0</v>
      </c>
      <c r="G12" s="77">
        <v>0</v>
      </c>
      <c r="H12" s="108">
        <v>0</v>
      </c>
      <c r="I12" s="77">
        <v>0</v>
      </c>
      <c r="J12" s="108">
        <v>0</v>
      </c>
      <c r="K12" s="77">
        <v>0</v>
      </c>
      <c r="L12" s="108">
        <v>0</v>
      </c>
    </row>
    <row r="13" spans="1:17" x14ac:dyDescent="0.25">
      <c r="A13" s="6">
        <v>5</v>
      </c>
      <c r="B13" s="6" t="s">
        <v>44</v>
      </c>
      <c r="C13" s="77">
        <v>0</v>
      </c>
      <c r="D13" s="108">
        <v>0</v>
      </c>
      <c r="E13" s="77">
        <v>0</v>
      </c>
      <c r="F13" s="108">
        <v>0</v>
      </c>
      <c r="G13" s="77">
        <v>0</v>
      </c>
      <c r="H13" s="108">
        <v>0</v>
      </c>
      <c r="I13" s="77">
        <v>0</v>
      </c>
      <c r="J13" s="108">
        <v>0</v>
      </c>
      <c r="K13" s="77">
        <v>0</v>
      </c>
      <c r="L13" s="108">
        <v>0</v>
      </c>
    </row>
    <row r="14" spans="1:17" x14ac:dyDescent="0.25">
      <c r="A14" s="6">
        <v>6</v>
      </c>
      <c r="B14" s="6" t="s">
        <v>45</v>
      </c>
      <c r="C14" s="77">
        <v>0</v>
      </c>
      <c r="D14" s="108">
        <v>0</v>
      </c>
      <c r="E14" s="77">
        <v>0</v>
      </c>
      <c r="F14" s="108">
        <v>0</v>
      </c>
      <c r="G14" s="77">
        <v>0</v>
      </c>
      <c r="H14" s="108">
        <v>0</v>
      </c>
      <c r="I14" s="77">
        <v>0</v>
      </c>
      <c r="J14" s="108">
        <v>0</v>
      </c>
      <c r="K14" s="77">
        <v>0</v>
      </c>
      <c r="L14" s="108">
        <v>0</v>
      </c>
    </row>
    <row r="15" spans="1:17" x14ac:dyDescent="0.25">
      <c r="A15" s="6">
        <v>7</v>
      </c>
      <c r="B15" s="6" t="s">
        <v>46</v>
      </c>
      <c r="C15" s="77">
        <v>0</v>
      </c>
      <c r="D15" s="108">
        <v>0</v>
      </c>
      <c r="E15" s="77">
        <v>0</v>
      </c>
      <c r="F15" s="108">
        <v>0</v>
      </c>
      <c r="G15" s="77">
        <v>0</v>
      </c>
      <c r="H15" s="108">
        <v>0</v>
      </c>
      <c r="I15" s="77">
        <v>0</v>
      </c>
      <c r="J15" s="108">
        <v>0</v>
      </c>
      <c r="K15" s="77">
        <v>0</v>
      </c>
      <c r="L15" s="108">
        <v>0</v>
      </c>
    </row>
    <row r="16" spans="1:17" x14ac:dyDescent="0.25">
      <c r="A16" s="6">
        <v>8</v>
      </c>
      <c r="B16" s="6" t="s">
        <v>47</v>
      </c>
      <c r="C16" s="77">
        <v>0</v>
      </c>
      <c r="D16" s="108">
        <v>0</v>
      </c>
      <c r="E16" s="77">
        <v>0</v>
      </c>
      <c r="F16" s="108">
        <v>0</v>
      </c>
      <c r="G16" s="77">
        <v>0</v>
      </c>
      <c r="H16" s="108">
        <v>0</v>
      </c>
      <c r="I16" s="77">
        <v>0</v>
      </c>
      <c r="J16" s="108">
        <v>0</v>
      </c>
      <c r="K16" s="77">
        <v>0</v>
      </c>
      <c r="L16" s="108">
        <v>0</v>
      </c>
    </row>
    <row r="17" spans="1:12" x14ac:dyDescent="0.25">
      <c r="A17" s="6">
        <v>9</v>
      </c>
      <c r="B17" s="6" t="s">
        <v>48</v>
      </c>
      <c r="C17" s="77">
        <v>0</v>
      </c>
      <c r="D17" s="108">
        <v>0</v>
      </c>
      <c r="E17" s="77">
        <v>0</v>
      </c>
      <c r="F17" s="108">
        <v>0</v>
      </c>
      <c r="G17" s="77">
        <v>0</v>
      </c>
      <c r="H17" s="108">
        <v>0</v>
      </c>
      <c r="I17" s="77">
        <v>0</v>
      </c>
      <c r="J17" s="108">
        <v>0</v>
      </c>
      <c r="K17" s="77">
        <v>0</v>
      </c>
      <c r="L17" s="108">
        <v>0</v>
      </c>
    </row>
    <row r="18" spans="1:12" x14ac:dyDescent="0.25">
      <c r="A18" s="6">
        <v>10</v>
      </c>
      <c r="B18" s="6" t="s">
        <v>49</v>
      </c>
      <c r="C18" s="77">
        <v>0</v>
      </c>
      <c r="D18" s="108">
        <v>0</v>
      </c>
      <c r="E18" s="77">
        <v>0</v>
      </c>
      <c r="F18" s="108">
        <v>0</v>
      </c>
      <c r="G18" s="77">
        <v>0</v>
      </c>
      <c r="H18" s="108">
        <v>0</v>
      </c>
      <c r="I18" s="77">
        <v>0</v>
      </c>
      <c r="J18" s="108">
        <v>0</v>
      </c>
      <c r="K18" s="77">
        <v>0</v>
      </c>
      <c r="L18" s="108">
        <v>0</v>
      </c>
    </row>
    <row r="19" spans="1:12" x14ac:dyDescent="0.25">
      <c r="A19" s="6">
        <v>11</v>
      </c>
      <c r="B19" s="6" t="s">
        <v>50</v>
      </c>
      <c r="C19" s="77">
        <v>0</v>
      </c>
      <c r="D19" s="108">
        <v>0</v>
      </c>
      <c r="E19" s="77">
        <v>0</v>
      </c>
      <c r="F19" s="108">
        <v>0</v>
      </c>
      <c r="G19" s="77">
        <v>0</v>
      </c>
      <c r="H19" s="108">
        <v>0</v>
      </c>
      <c r="I19" s="77">
        <v>0</v>
      </c>
      <c r="J19" s="108">
        <v>0</v>
      </c>
      <c r="K19" s="77">
        <v>0</v>
      </c>
      <c r="L19" s="108">
        <v>0</v>
      </c>
    </row>
    <row r="20" spans="1:12" ht="16.5" customHeight="1" x14ac:dyDescent="0.25">
      <c r="A20" s="6">
        <v>12</v>
      </c>
      <c r="B20" s="6" t="s">
        <v>51</v>
      </c>
      <c r="C20" s="77">
        <v>0</v>
      </c>
      <c r="D20" s="108">
        <v>0</v>
      </c>
      <c r="E20" s="77">
        <v>0</v>
      </c>
      <c r="F20" s="108">
        <v>0</v>
      </c>
      <c r="G20" s="77">
        <v>0</v>
      </c>
      <c r="H20" s="108">
        <v>0</v>
      </c>
      <c r="I20" s="77">
        <v>0</v>
      </c>
      <c r="J20" s="108">
        <v>0</v>
      </c>
      <c r="K20" s="77">
        <v>0</v>
      </c>
      <c r="L20" s="108">
        <v>0</v>
      </c>
    </row>
    <row r="21" spans="1:12" x14ac:dyDescent="0.25">
      <c r="A21" s="6">
        <v>13</v>
      </c>
      <c r="B21" s="6" t="s">
        <v>52</v>
      </c>
      <c r="C21" s="77">
        <v>0</v>
      </c>
      <c r="D21" s="108">
        <v>0</v>
      </c>
      <c r="E21" s="77">
        <v>0</v>
      </c>
      <c r="F21" s="108">
        <v>0</v>
      </c>
      <c r="G21" s="77">
        <v>0</v>
      </c>
      <c r="H21" s="108">
        <v>0</v>
      </c>
      <c r="I21" s="77">
        <v>0</v>
      </c>
      <c r="J21" s="108">
        <v>0</v>
      </c>
      <c r="K21" s="77">
        <v>0</v>
      </c>
      <c r="L21" s="108">
        <v>0</v>
      </c>
    </row>
    <row r="22" spans="1:12" x14ac:dyDescent="0.25">
      <c r="A22" s="6">
        <v>14</v>
      </c>
      <c r="B22" s="6" t="s">
        <v>53</v>
      </c>
      <c r="C22" s="77">
        <v>0</v>
      </c>
      <c r="D22" s="108">
        <v>0</v>
      </c>
      <c r="E22" s="77">
        <v>0</v>
      </c>
      <c r="F22" s="108">
        <v>0</v>
      </c>
      <c r="G22" s="77">
        <v>0</v>
      </c>
      <c r="H22" s="108">
        <v>0</v>
      </c>
      <c r="I22" s="77">
        <v>0</v>
      </c>
      <c r="J22" s="108">
        <v>0</v>
      </c>
      <c r="K22" s="77">
        <v>0</v>
      </c>
      <c r="L22" s="108">
        <v>0</v>
      </c>
    </row>
    <row r="23" spans="1:12" x14ac:dyDescent="0.25">
      <c r="A23" s="6">
        <v>15</v>
      </c>
      <c r="B23" s="6" t="s">
        <v>54</v>
      </c>
      <c r="C23" s="77">
        <v>0</v>
      </c>
      <c r="D23" s="108">
        <v>0</v>
      </c>
      <c r="E23" s="77">
        <v>0</v>
      </c>
      <c r="F23" s="108">
        <v>0</v>
      </c>
      <c r="G23" s="77">
        <v>0</v>
      </c>
      <c r="H23" s="108">
        <v>0</v>
      </c>
      <c r="I23" s="77">
        <v>0</v>
      </c>
      <c r="J23" s="108">
        <v>0</v>
      </c>
      <c r="K23" s="77">
        <v>0</v>
      </c>
      <c r="L23" s="108">
        <v>0</v>
      </c>
    </row>
    <row r="24" spans="1:12" x14ac:dyDescent="0.25">
      <c r="A24" s="6">
        <v>16</v>
      </c>
      <c r="B24" s="6" t="s">
        <v>55</v>
      </c>
      <c r="C24" s="77">
        <v>0</v>
      </c>
      <c r="D24" s="108">
        <v>0</v>
      </c>
      <c r="E24" s="77">
        <v>0</v>
      </c>
      <c r="F24" s="108">
        <v>0</v>
      </c>
      <c r="G24" s="77">
        <v>0</v>
      </c>
      <c r="H24" s="108">
        <v>0</v>
      </c>
      <c r="I24" s="77">
        <v>0</v>
      </c>
      <c r="J24" s="108">
        <v>0</v>
      </c>
      <c r="K24" s="77">
        <v>0</v>
      </c>
      <c r="L24" s="108">
        <v>0</v>
      </c>
    </row>
    <row r="25" spans="1:12" x14ac:dyDescent="0.25">
      <c r="A25" s="6">
        <v>17</v>
      </c>
      <c r="B25" s="6" t="s">
        <v>56</v>
      </c>
      <c r="C25" s="77">
        <v>0</v>
      </c>
      <c r="D25" s="108">
        <v>0</v>
      </c>
      <c r="E25" s="77">
        <v>0</v>
      </c>
      <c r="F25" s="108">
        <v>0</v>
      </c>
      <c r="G25" s="77">
        <v>0</v>
      </c>
      <c r="H25" s="108">
        <v>0</v>
      </c>
      <c r="I25" s="77">
        <v>0</v>
      </c>
      <c r="J25" s="108">
        <v>0</v>
      </c>
      <c r="K25" s="77">
        <v>0</v>
      </c>
      <c r="L25" s="108">
        <v>0</v>
      </c>
    </row>
    <row r="26" spans="1:12" x14ac:dyDescent="0.25">
      <c r="A26" s="6">
        <v>18</v>
      </c>
      <c r="B26" s="6" t="s">
        <v>57</v>
      </c>
      <c r="C26" s="77">
        <v>0</v>
      </c>
      <c r="D26" s="108">
        <v>0</v>
      </c>
      <c r="E26" s="77">
        <v>0</v>
      </c>
      <c r="F26" s="108">
        <v>0</v>
      </c>
      <c r="G26" s="77">
        <v>0</v>
      </c>
      <c r="H26" s="108">
        <v>0</v>
      </c>
      <c r="I26" s="77">
        <v>0</v>
      </c>
      <c r="J26" s="108">
        <v>0</v>
      </c>
      <c r="K26" s="77">
        <v>0</v>
      </c>
      <c r="L26" s="108">
        <v>0</v>
      </c>
    </row>
    <row r="27" spans="1:12" x14ac:dyDescent="0.25">
      <c r="A27" s="6">
        <v>19</v>
      </c>
      <c r="B27" s="6" t="s">
        <v>58</v>
      </c>
      <c r="C27" s="77">
        <v>0</v>
      </c>
      <c r="D27" s="108">
        <v>0</v>
      </c>
      <c r="E27" s="77">
        <v>0</v>
      </c>
      <c r="F27" s="108">
        <v>0</v>
      </c>
      <c r="G27" s="77">
        <v>0</v>
      </c>
      <c r="H27" s="108">
        <v>0</v>
      </c>
      <c r="I27" s="77">
        <v>0</v>
      </c>
      <c r="J27" s="108">
        <v>0</v>
      </c>
      <c r="K27" s="77">
        <v>0</v>
      </c>
      <c r="L27" s="108">
        <v>0</v>
      </c>
    </row>
    <row r="28" spans="1:12" x14ac:dyDescent="0.25">
      <c r="A28" s="6">
        <v>20</v>
      </c>
      <c r="B28" s="6" t="s">
        <v>59</v>
      </c>
      <c r="C28" s="77">
        <v>0</v>
      </c>
      <c r="D28" s="108">
        <v>0</v>
      </c>
      <c r="E28" s="77">
        <v>0</v>
      </c>
      <c r="F28" s="108">
        <v>0</v>
      </c>
      <c r="G28" s="77">
        <v>0</v>
      </c>
      <c r="H28" s="108">
        <v>0</v>
      </c>
      <c r="I28" s="77">
        <v>0</v>
      </c>
      <c r="J28" s="108">
        <v>0</v>
      </c>
      <c r="K28" s="77">
        <v>0</v>
      </c>
      <c r="L28" s="108">
        <v>0</v>
      </c>
    </row>
    <row r="29" spans="1:12" x14ac:dyDescent="0.25">
      <c r="A29" s="6">
        <v>21</v>
      </c>
      <c r="B29" s="6" t="s">
        <v>60</v>
      </c>
      <c r="C29" s="77">
        <v>0</v>
      </c>
      <c r="D29" s="108">
        <v>0</v>
      </c>
      <c r="E29" s="77">
        <v>0</v>
      </c>
      <c r="F29" s="108">
        <v>0</v>
      </c>
      <c r="G29" s="77">
        <v>0</v>
      </c>
      <c r="H29" s="108">
        <v>0</v>
      </c>
      <c r="I29" s="77">
        <v>0</v>
      </c>
      <c r="J29" s="108">
        <v>0</v>
      </c>
      <c r="K29" s="77">
        <v>0</v>
      </c>
      <c r="L29" s="108">
        <v>0</v>
      </c>
    </row>
    <row r="30" spans="1:12" x14ac:dyDescent="0.25">
      <c r="A30" s="6">
        <v>22</v>
      </c>
      <c r="B30" s="6" t="s">
        <v>61</v>
      </c>
      <c r="C30" s="77">
        <v>0</v>
      </c>
      <c r="D30" s="108">
        <v>0</v>
      </c>
      <c r="E30" s="77">
        <v>0</v>
      </c>
      <c r="F30" s="108">
        <v>0</v>
      </c>
      <c r="G30" s="77">
        <v>0</v>
      </c>
      <c r="H30" s="108">
        <v>0</v>
      </c>
      <c r="I30" s="77">
        <v>0</v>
      </c>
      <c r="J30" s="108">
        <v>0</v>
      </c>
      <c r="K30" s="77">
        <v>0</v>
      </c>
      <c r="L30" s="108">
        <v>0</v>
      </c>
    </row>
    <row r="31" spans="1:12" x14ac:dyDescent="0.25">
      <c r="A31" s="6">
        <v>23</v>
      </c>
      <c r="B31" s="6" t="s">
        <v>62</v>
      </c>
      <c r="C31" s="77">
        <v>0</v>
      </c>
      <c r="D31" s="108">
        <v>0</v>
      </c>
      <c r="E31" s="77">
        <v>0</v>
      </c>
      <c r="F31" s="108">
        <v>0</v>
      </c>
      <c r="G31" s="77">
        <v>0</v>
      </c>
      <c r="H31" s="108">
        <v>0</v>
      </c>
      <c r="I31" s="77">
        <v>0</v>
      </c>
      <c r="J31" s="108">
        <v>0</v>
      </c>
      <c r="K31" s="77">
        <v>0</v>
      </c>
      <c r="L31" s="108">
        <v>0</v>
      </c>
    </row>
    <row r="32" spans="1:12" x14ac:dyDescent="0.25">
      <c r="A32" s="6">
        <v>24</v>
      </c>
      <c r="B32" s="6" t="s">
        <v>63</v>
      </c>
      <c r="C32" s="77">
        <v>0</v>
      </c>
      <c r="D32" s="108">
        <v>0</v>
      </c>
      <c r="E32" s="77">
        <v>0</v>
      </c>
      <c r="F32" s="108">
        <v>0</v>
      </c>
      <c r="G32" s="77">
        <v>0</v>
      </c>
      <c r="H32" s="108">
        <v>0</v>
      </c>
      <c r="I32" s="77">
        <v>0</v>
      </c>
      <c r="J32" s="108">
        <v>0</v>
      </c>
      <c r="K32" s="77">
        <v>0</v>
      </c>
      <c r="L32" s="108">
        <v>0</v>
      </c>
    </row>
    <row r="33" spans="1:14" x14ac:dyDescent="0.25">
      <c r="A33" s="6">
        <v>25</v>
      </c>
      <c r="B33" s="6" t="s">
        <v>64</v>
      </c>
      <c r="C33" s="77">
        <v>3473</v>
      </c>
      <c r="D33" s="108">
        <v>2718317.0999999996</v>
      </c>
      <c r="E33" s="77">
        <v>0</v>
      </c>
      <c r="F33" s="108">
        <v>0</v>
      </c>
      <c r="G33" s="77">
        <v>3473</v>
      </c>
      <c r="H33" s="108">
        <v>2718317.0999999996</v>
      </c>
      <c r="I33" s="77">
        <v>0</v>
      </c>
      <c r="J33" s="108">
        <v>0</v>
      </c>
      <c r="K33" s="77">
        <v>0</v>
      </c>
      <c r="L33" s="108">
        <v>0</v>
      </c>
    </row>
    <row r="34" spans="1:14" x14ac:dyDescent="0.25">
      <c r="A34" s="6">
        <v>26</v>
      </c>
      <c r="B34" s="6" t="s">
        <v>65</v>
      </c>
      <c r="C34" s="77">
        <v>0</v>
      </c>
      <c r="D34" s="108">
        <v>0</v>
      </c>
      <c r="E34" s="77">
        <v>0</v>
      </c>
      <c r="F34" s="108">
        <v>0</v>
      </c>
      <c r="G34" s="77">
        <v>0</v>
      </c>
      <c r="H34" s="108">
        <v>0</v>
      </c>
      <c r="I34" s="77">
        <v>0</v>
      </c>
      <c r="J34" s="108">
        <v>0</v>
      </c>
      <c r="K34" s="77">
        <v>0</v>
      </c>
      <c r="L34" s="108">
        <v>0</v>
      </c>
    </row>
    <row r="35" spans="1:14" x14ac:dyDescent="0.25">
      <c r="A35" s="6">
        <v>27</v>
      </c>
      <c r="B35" s="6" t="s">
        <v>66</v>
      </c>
      <c r="C35" s="77">
        <v>0</v>
      </c>
      <c r="D35" s="108">
        <v>0</v>
      </c>
      <c r="E35" s="77">
        <v>0</v>
      </c>
      <c r="F35" s="108">
        <v>0</v>
      </c>
      <c r="G35" s="77">
        <v>0</v>
      </c>
      <c r="H35" s="108">
        <v>0</v>
      </c>
      <c r="I35" s="77">
        <v>0</v>
      </c>
      <c r="J35" s="108">
        <v>0</v>
      </c>
      <c r="K35" s="77">
        <v>0</v>
      </c>
      <c r="L35" s="108">
        <v>0</v>
      </c>
    </row>
    <row r="36" spans="1:14" x14ac:dyDescent="0.25">
      <c r="A36" s="6">
        <v>28</v>
      </c>
      <c r="B36" s="6" t="s">
        <v>67</v>
      </c>
      <c r="C36" s="77">
        <v>0</v>
      </c>
      <c r="D36" s="108">
        <v>0</v>
      </c>
      <c r="E36" s="77">
        <v>0</v>
      </c>
      <c r="F36" s="108">
        <v>0</v>
      </c>
      <c r="G36" s="77">
        <v>0</v>
      </c>
      <c r="H36" s="108">
        <v>0</v>
      </c>
      <c r="I36" s="77">
        <v>0</v>
      </c>
      <c r="J36" s="108">
        <v>0</v>
      </c>
      <c r="K36" s="77">
        <v>0</v>
      </c>
      <c r="L36" s="108">
        <v>0</v>
      </c>
      <c r="M36" s="190"/>
      <c r="N36" s="111"/>
    </row>
    <row r="37" spans="1:14" x14ac:dyDescent="0.25">
      <c r="A37" s="6">
        <v>29</v>
      </c>
      <c r="B37" s="6" t="s">
        <v>68</v>
      </c>
      <c r="C37" s="77">
        <v>0</v>
      </c>
      <c r="D37" s="108">
        <v>0</v>
      </c>
      <c r="E37" s="77">
        <v>0</v>
      </c>
      <c r="F37" s="108">
        <v>0</v>
      </c>
      <c r="G37" s="77">
        <v>0</v>
      </c>
      <c r="H37" s="108">
        <v>0</v>
      </c>
      <c r="I37" s="77">
        <v>0</v>
      </c>
      <c r="J37" s="108">
        <v>0</v>
      </c>
      <c r="K37" s="77">
        <v>0</v>
      </c>
      <c r="L37" s="108">
        <v>0</v>
      </c>
    </row>
    <row r="38" spans="1:14" x14ac:dyDescent="0.25">
      <c r="A38" s="6">
        <v>30</v>
      </c>
      <c r="B38" s="6" t="s">
        <v>69</v>
      </c>
      <c r="C38" s="77">
        <v>0</v>
      </c>
      <c r="D38" s="108">
        <v>0</v>
      </c>
      <c r="E38" s="77">
        <v>0</v>
      </c>
      <c r="F38" s="108">
        <v>0</v>
      </c>
      <c r="G38" s="77">
        <v>0</v>
      </c>
      <c r="H38" s="108">
        <v>0</v>
      </c>
      <c r="I38" s="77">
        <v>0</v>
      </c>
      <c r="J38" s="108">
        <v>0</v>
      </c>
      <c r="K38" s="77">
        <v>0</v>
      </c>
      <c r="L38" s="108">
        <v>0</v>
      </c>
    </row>
    <row r="39" spans="1:14" x14ac:dyDescent="0.25">
      <c r="A39" s="6">
        <v>31</v>
      </c>
      <c r="B39" s="6" t="s">
        <v>70</v>
      </c>
      <c r="C39" s="77">
        <v>2043</v>
      </c>
      <c r="D39" s="108">
        <v>1599056.1</v>
      </c>
      <c r="E39" s="77">
        <v>0</v>
      </c>
      <c r="F39" s="108">
        <v>0</v>
      </c>
      <c r="G39" s="77">
        <v>2043</v>
      </c>
      <c r="H39" s="108">
        <v>1599056.1</v>
      </c>
      <c r="I39" s="77">
        <v>0</v>
      </c>
      <c r="J39" s="108">
        <v>0</v>
      </c>
      <c r="K39" s="77">
        <v>0</v>
      </c>
      <c r="L39" s="108">
        <v>0</v>
      </c>
    </row>
    <row r="40" spans="1:14" x14ac:dyDescent="0.25">
      <c r="A40" s="6">
        <v>32</v>
      </c>
      <c r="B40" s="6" t="s">
        <v>71</v>
      </c>
      <c r="C40" s="77">
        <v>0</v>
      </c>
      <c r="D40" s="108">
        <v>0</v>
      </c>
      <c r="E40" s="77">
        <v>0</v>
      </c>
      <c r="F40" s="108">
        <v>0</v>
      </c>
      <c r="G40" s="77">
        <v>0</v>
      </c>
      <c r="H40" s="108">
        <v>0</v>
      </c>
      <c r="I40" s="77">
        <v>0</v>
      </c>
      <c r="J40" s="108">
        <v>0</v>
      </c>
      <c r="K40" s="77">
        <v>0</v>
      </c>
      <c r="L40" s="108">
        <v>0</v>
      </c>
    </row>
    <row r="41" spans="1:14" x14ac:dyDescent="0.25">
      <c r="A41" s="6">
        <v>33</v>
      </c>
      <c r="B41" s="6" t="s">
        <v>72</v>
      </c>
      <c r="C41" s="77">
        <v>0</v>
      </c>
      <c r="D41" s="108">
        <v>0</v>
      </c>
      <c r="E41" s="77">
        <v>0</v>
      </c>
      <c r="F41" s="108">
        <v>0</v>
      </c>
      <c r="G41" s="77">
        <v>0</v>
      </c>
      <c r="H41" s="108">
        <v>0</v>
      </c>
      <c r="I41" s="77">
        <v>0</v>
      </c>
      <c r="J41" s="108">
        <v>0</v>
      </c>
      <c r="K41" s="77">
        <v>0</v>
      </c>
      <c r="L41" s="108">
        <v>0</v>
      </c>
    </row>
    <row r="42" spans="1:14" x14ac:dyDescent="0.25">
      <c r="A42" s="6">
        <v>34</v>
      </c>
      <c r="B42" s="6" t="s">
        <v>73</v>
      </c>
      <c r="C42" s="77">
        <v>0</v>
      </c>
      <c r="D42" s="108">
        <v>0</v>
      </c>
      <c r="E42" s="77">
        <v>0</v>
      </c>
      <c r="F42" s="108">
        <v>0</v>
      </c>
      <c r="G42" s="77">
        <v>0</v>
      </c>
      <c r="H42" s="108">
        <v>0</v>
      </c>
      <c r="I42" s="77">
        <v>0</v>
      </c>
      <c r="J42" s="108">
        <v>0</v>
      </c>
      <c r="K42" s="77">
        <v>0</v>
      </c>
      <c r="L42" s="108">
        <v>0</v>
      </c>
    </row>
    <row r="43" spans="1:14" x14ac:dyDescent="0.25">
      <c r="A43" s="6">
        <v>35</v>
      </c>
      <c r="B43" s="6" t="s">
        <v>74</v>
      </c>
      <c r="C43" s="77">
        <v>810</v>
      </c>
      <c r="D43" s="108">
        <v>633986.99999999988</v>
      </c>
      <c r="E43" s="77">
        <v>0</v>
      </c>
      <c r="F43" s="108">
        <v>0</v>
      </c>
      <c r="G43" s="77">
        <v>810</v>
      </c>
      <c r="H43" s="108">
        <v>633986.99999999988</v>
      </c>
      <c r="I43" s="77">
        <v>0</v>
      </c>
      <c r="J43" s="108">
        <v>0</v>
      </c>
      <c r="K43" s="77">
        <v>0</v>
      </c>
      <c r="L43" s="108">
        <v>0</v>
      </c>
    </row>
    <row r="44" spans="1:14" x14ac:dyDescent="0.25">
      <c r="A44" s="6">
        <v>36</v>
      </c>
      <c r="B44" s="6" t="s">
        <v>75</v>
      </c>
      <c r="C44" s="77">
        <v>0</v>
      </c>
      <c r="D44" s="108">
        <v>0</v>
      </c>
      <c r="E44" s="77">
        <v>0</v>
      </c>
      <c r="F44" s="108">
        <v>0</v>
      </c>
      <c r="G44" s="77">
        <v>0</v>
      </c>
      <c r="H44" s="108">
        <v>0</v>
      </c>
      <c r="I44" s="77">
        <v>0</v>
      </c>
      <c r="J44" s="108">
        <v>0</v>
      </c>
      <c r="K44" s="77">
        <v>0</v>
      </c>
      <c r="L44" s="108">
        <v>0</v>
      </c>
    </row>
    <row r="45" spans="1:14" x14ac:dyDescent="0.25">
      <c r="A45" s="6">
        <v>37</v>
      </c>
      <c r="B45" s="6" t="s">
        <v>76</v>
      </c>
      <c r="C45" s="77">
        <v>0</v>
      </c>
      <c r="D45" s="108">
        <v>0</v>
      </c>
      <c r="E45" s="77">
        <v>0</v>
      </c>
      <c r="F45" s="108">
        <v>0</v>
      </c>
      <c r="G45" s="77">
        <v>0</v>
      </c>
      <c r="H45" s="108">
        <v>0</v>
      </c>
      <c r="I45" s="77">
        <v>0</v>
      </c>
      <c r="J45" s="108">
        <v>0</v>
      </c>
      <c r="K45" s="77">
        <v>0</v>
      </c>
      <c r="L45" s="108">
        <v>0</v>
      </c>
    </row>
    <row r="46" spans="1:14" x14ac:dyDescent="0.25">
      <c r="A46" s="6">
        <v>38</v>
      </c>
      <c r="B46" s="6" t="s">
        <v>77</v>
      </c>
      <c r="C46" s="77">
        <v>0</v>
      </c>
      <c r="D46" s="108">
        <v>0</v>
      </c>
      <c r="E46" s="77">
        <v>0</v>
      </c>
      <c r="F46" s="108">
        <v>0</v>
      </c>
      <c r="G46" s="77">
        <v>0</v>
      </c>
      <c r="H46" s="108">
        <v>0</v>
      </c>
      <c r="I46" s="77">
        <v>0</v>
      </c>
      <c r="J46" s="108">
        <v>0</v>
      </c>
      <c r="K46" s="77">
        <v>0</v>
      </c>
      <c r="L46" s="108">
        <v>0</v>
      </c>
    </row>
    <row r="47" spans="1:14" x14ac:dyDescent="0.25">
      <c r="A47" s="6">
        <v>39</v>
      </c>
      <c r="B47" s="6" t="s">
        <v>78</v>
      </c>
      <c r="C47" s="77">
        <v>0</v>
      </c>
      <c r="D47" s="108">
        <v>0</v>
      </c>
      <c r="E47" s="77">
        <v>0</v>
      </c>
      <c r="F47" s="108">
        <v>0</v>
      </c>
      <c r="G47" s="77">
        <v>0</v>
      </c>
      <c r="H47" s="108">
        <v>0</v>
      </c>
      <c r="I47" s="77">
        <v>0</v>
      </c>
      <c r="J47" s="108">
        <v>0</v>
      </c>
      <c r="K47" s="77">
        <v>0</v>
      </c>
      <c r="L47" s="108">
        <v>0</v>
      </c>
    </row>
    <row r="48" spans="1:14" x14ac:dyDescent="0.25">
      <c r="A48" s="6">
        <v>40</v>
      </c>
      <c r="B48" s="6" t="s">
        <v>79</v>
      </c>
      <c r="C48" s="77">
        <v>0</v>
      </c>
      <c r="D48" s="108">
        <v>0</v>
      </c>
      <c r="E48" s="77">
        <v>0</v>
      </c>
      <c r="F48" s="108">
        <v>0</v>
      </c>
      <c r="G48" s="77">
        <v>0</v>
      </c>
      <c r="H48" s="108">
        <v>0</v>
      </c>
      <c r="I48" s="77">
        <v>0</v>
      </c>
      <c r="J48" s="108">
        <v>0</v>
      </c>
      <c r="K48" s="77">
        <v>0</v>
      </c>
      <c r="L48" s="108">
        <v>0</v>
      </c>
    </row>
    <row r="49" spans="1:14" x14ac:dyDescent="0.25">
      <c r="A49" s="6">
        <v>41</v>
      </c>
      <c r="B49" s="6" t="s">
        <v>80</v>
      </c>
      <c r="C49" s="77">
        <v>0</v>
      </c>
      <c r="D49" s="108">
        <v>0</v>
      </c>
      <c r="E49" s="77">
        <v>0</v>
      </c>
      <c r="F49" s="108">
        <v>0</v>
      </c>
      <c r="G49" s="77">
        <v>0</v>
      </c>
      <c r="H49" s="108">
        <v>0</v>
      </c>
      <c r="I49" s="77">
        <v>0</v>
      </c>
      <c r="J49" s="108">
        <v>0</v>
      </c>
      <c r="K49" s="77">
        <v>0</v>
      </c>
      <c r="L49" s="108">
        <v>0</v>
      </c>
    </row>
    <row r="50" spans="1:14" x14ac:dyDescent="0.25">
      <c r="A50" s="6">
        <v>42</v>
      </c>
      <c r="B50" s="6" t="s">
        <v>81</v>
      </c>
      <c r="C50" s="77">
        <v>0</v>
      </c>
      <c r="D50" s="108">
        <v>0</v>
      </c>
      <c r="E50" s="77">
        <v>0</v>
      </c>
      <c r="F50" s="108">
        <v>0</v>
      </c>
      <c r="G50" s="77">
        <v>0</v>
      </c>
      <c r="H50" s="108">
        <v>0</v>
      </c>
      <c r="I50" s="77">
        <v>0</v>
      </c>
      <c r="J50" s="108">
        <v>0</v>
      </c>
      <c r="K50" s="77">
        <v>0</v>
      </c>
      <c r="L50" s="108">
        <v>0</v>
      </c>
    </row>
    <row r="51" spans="1:14" x14ac:dyDescent="0.25">
      <c r="A51" s="6">
        <v>43</v>
      </c>
      <c r="B51" s="6" t="s">
        <v>82</v>
      </c>
      <c r="C51" s="77">
        <v>0</v>
      </c>
      <c r="D51" s="108">
        <v>0</v>
      </c>
      <c r="E51" s="77">
        <v>0</v>
      </c>
      <c r="F51" s="108">
        <v>0</v>
      </c>
      <c r="G51" s="77">
        <v>0</v>
      </c>
      <c r="H51" s="108">
        <v>0</v>
      </c>
      <c r="I51" s="77">
        <v>0</v>
      </c>
      <c r="J51" s="108">
        <v>0</v>
      </c>
      <c r="K51" s="77">
        <v>0</v>
      </c>
      <c r="L51" s="108">
        <v>0</v>
      </c>
    </row>
    <row r="52" spans="1:14" x14ac:dyDescent="0.25">
      <c r="A52" s="6">
        <v>44</v>
      </c>
      <c r="B52" s="6" t="s">
        <v>83</v>
      </c>
      <c r="C52" s="77">
        <v>0</v>
      </c>
      <c r="D52" s="108">
        <v>0</v>
      </c>
      <c r="E52" s="77">
        <v>0</v>
      </c>
      <c r="F52" s="108">
        <v>0</v>
      </c>
      <c r="G52" s="77">
        <v>0</v>
      </c>
      <c r="H52" s="108">
        <v>0</v>
      </c>
      <c r="I52" s="77">
        <v>0</v>
      </c>
      <c r="J52" s="108">
        <v>0</v>
      </c>
      <c r="K52" s="77">
        <v>0</v>
      </c>
      <c r="L52" s="108">
        <v>0</v>
      </c>
      <c r="M52" s="190"/>
      <c r="N52" s="111"/>
    </row>
    <row r="53" spans="1:14" x14ac:dyDescent="0.25">
      <c r="A53" s="6">
        <v>45</v>
      </c>
      <c r="B53" s="6" t="s">
        <v>84</v>
      </c>
      <c r="C53" s="77">
        <v>0</v>
      </c>
      <c r="D53" s="108">
        <v>0</v>
      </c>
      <c r="E53" s="77">
        <v>0</v>
      </c>
      <c r="F53" s="108">
        <v>0</v>
      </c>
      <c r="G53" s="77">
        <v>0</v>
      </c>
      <c r="H53" s="108">
        <v>0</v>
      </c>
      <c r="I53" s="77">
        <v>0</v>
      </c>
      <c r="J53" s="108">
        <v>0</v>
      </c>
      <c r="K53" s="77">
        <v>0</v>
      </c>
      <c r="L53" s="108">
        <v>0</v>
      </c>
    </row>
    <row r="54" spans="1:14" x14ac:dyDescent="0.25">
      <c r="A54" s="6">
        <v>46</v>
      </c>
      <c r="B54" s="6" t="s">
        <v>85</v>
      </c>
      <c r="C54" s="77">
        <v>0</v>
      </c>
      <c r="D54" s="108">
        <v>0</v>
      </c>
      <c r="E54" s="77">
        <v>0</v>
      </c>
      <c r="F54" s="108">
        <v>0</v>
      </c>
      <c r="G54" s="77">
        <v>0</v>
      </c>
      <c r="H54" s="108">
        <v>0</v>
      </c>
      <c r="I54" s="77">
        <v>0</v>
      </c>
      <c r="J54" s="108">
        <v>0</v>
      </c>
      <c r="K54" s="77">
        <v>0</v>
      </c>
      <c r="L54" s="108">
        <v>0</v>
      </c>
    </row>
    <row r="55" spans="1:14" x14ac:dyDescent="0.25">
      <c r="A55" s="6">
        <v>47</v>
      </c>
      <c r="B55" s="6" t="s">
        <v>86</v>
      </c>
      <c r="C55" s="77">
        <v>0</v>
      </c>
      <c r="D55" s="108">
        <v>0</v>
      </c>
      <c r="E55" s="77">
        <v>0</v>
      </c>
      <c r="F55" s="108">
        <v>0</v>
      </c>
      <c r="G55" s="77">
        <v>0</v>
      </c>
      <c r="H55" s="108">
        <v>0</v>
      </c>
      <c r="I55" s="77">
        <v>0</v>
      </c>
      <c r="J55" s="108">
        <v>0</v>
      </c>
      <c r="K55" s="77">
        <v>0</v>
      </c>
      <c r="L55" s="108">
        <v>0</v>
      </c>
    </row>
    <row r="56" spans="1:14" x14ac:dyDescent="0.25">
      <c r="A56" s="6">
        <v>48</v>
      </c>
      <c r="B56" s="6" t="s">
        <v>87</v>
      </c>
      <c r="C56" s="77">
        <v>0</v>
      </c>
      <c r="D56" s="108">
        <v>0</v>
      </c>
      <c r="E56" s="77">
        <v>0</v>
      </c>
      <c r="F56" s="108">
        <v>0</v>
      </c>
      <c r="G56" s="77">
        <v>0</v>
      </c>
      <c r="H56" s="108">
        <v>0</v>
      </c>
      <c r="I56" s="77">
        <v>0</v>
      </c>
      <c r="J56" s="108">
        <v>0</v>
      </c>
      <c r="K56" s="77">
        <v>0</v>
      </c>
      <c r="L56" s="108">
        <v>0</v>
      </c>
    </row>
    <row r="57" spans="1:14" x14ac:dyDescent="0.25">
      <c r="A57" s="6">
        <v>49</v>
      </c>
      <c r="B57" s="6" t="s">
        <v>88</v>
      </c>
      <c r="C57" s="77">
        <v>0</v>
      </c>
      <c r="D57" s="108">
        <v>0</v>
      </c>
      <c r="E57" s="77">
        <v>0</v>
      </c>
      <c r="F57" s="108">
        <v>0</v>
      </c>
      <c r="G57" s="77">
        <v>0</v>
      </c>
      <c r="H57" s="108">
        <v>0</v>
      </c>
      <c r="I57" s="77">
        <v>0</v>
      </c>
      <c r="J57" s="108">
        <v>0</v>
      </c>
      <c r="K57" s="77">
        <v>0</v>
      </c>
      <c r="L57" s="108">
        <v>0</v>
      </c>
    </row>
    <row r="58" spans="1:14" x14ac:dyDescent="0.25">
      <c r="A58" s="6">
        <v>50</v>
      </c>
      <c r="B58" s="6" t="s">
        <v>89</v>
      </c>
      <c r="C58" s="77">
        <v>0</v>
      </c>
      <c r="D58" s="108">
        <v>0</v>
      </c>
      <c r="E58" s="77">
        <v>0</v>
      </c>
      <c r="F58" s="108">
        <v>0</v>
      </c>
      <c r="G58" s="77">
        <v>0</v>
      </c>
      <c r="H58" s="108">
        <v>0</v>
      </c>
      <c r="I58" s="77">
        <v>0</v>
      </c>
      <c r="J58" s="108">
        <v>0</v>
      </c>
      <c r="K58" s="77">
        <v>0</v>
      </c>
      <c r="L58" s="108">
        <v>0</v>
      </c>
    </row>
    <row r="59" spans="1:14" x14ac:dyDescent="0.25">
      <c r="A59" s="6">
        <v>51</v>
      </c>
      <c r="B59" s="6" t="s">
        <v>90</v>
      </c>
      <c r="C59" s="77">
        <v>0</v>
      </c>
      <c r="D59" s="108">
        <v>0</v>
      </c>
      <c r="E59" s="77">
        <v>0</v>
      </c>
      <c r="F59" s="108">
        <v>0</v>
      </c>
      <c r="G59" s="77">
        <v>0</v>
      </c>
      <c r="H59" s="108">
        <v>0</v>
      </c>
      <c r="I59" s="77">
        <v>0</v>
      </c>
      <c r="J59" s="108">
        <v>0</v>
      </c>
      <c r="K59" s="77">
        <v>0</v>
      </c>
      <c r="L59" s="108">
        <v>0</v>
      </c>
    </row>
    <row r="60" spans="1:14" x14ac:dyDescent="0.25">
      <c r="A60" s="6">
        <v>52</v>
      </c>
      <c r="B60" s="6" t="s">
        <v>91</v>
      </c>
      <c r="C60" s="77">
        <v>0</v>
      </c>
      <c r="D60" s="108">
        <v>0</v>
      </c>
      <c r="E60" s="77">
        <v>0</v>
      </c>
      <c r="F60" s="108">
        <v>0</v>
      </c>
      <c r="G60" s="77">
        <v>0</v>
      </c>
      <c r="H60" s="108">
        <v>0</v>
      </c>
      <c r="I60" s="77">
        <v>0</v>
      </c>
      <c r="J60" s="108">
        <v>0</v>
      </c>
      <c r="K60" s="77">
        <v>0</v>
      </c>
      <c r="L60" s="108">
        <v>0</v>
      </c>
    </row>
    <row r="61" spans="1:14" x14ac:dyDescent="0.25">
      <c r="A61" s="6">
        <v>53</v>
      </c>
      <c r="B61" s="6" t="s">
        <v>92</v>
      </c>
      <c r="C61" s="77">
        <v>0</v>
      </c>
      <c r="D61" s="108">
        <v>0</v>
      </c>
      <c r="E61" s="77">
        <v>0</v>
      </c>
      <c r="F61" s="108">
        <v>0</v>
      </c>
      <c r="G61" s="77">
        <v>0</v>
      </c>
      <c r="H61" s="108">
        <v>0</v>
      </c>
      <c r="I61" s="77">
        <v>0</v>
      </c>
      <c r="J61" s="108">
        <v>0</v>
      </c>
      <c r="K61" s="77">
        <v>0</v>
      </c>
      <c r="L61" s="108">
        <v>0</v>
      </c>
    </row>
    <row r="62" spans="1:14" x14ac:dyDescent="0.25">
      <c r="A62" s="6">
        <v>54</v>
      </c>
      <c r="B62" s="6" t="s">
        <v>93</v>
      </c>
      <c r="C62" s="77">
        <v>0</v>
      </c>
      <c r="D62" s="108">
        <v>0</v>
      </c>
      <c r="E62" s="77">
        <v>0</v>
      </c>
      <c r="F62" s="108">
        <v>0</v>
      </c>
      <c r="G62" s="77">
        <v>0</v>
      </c>
      <c r="H62" s="108">
        <v>0</v>
      </c>
      <c r="I62" s="77">
        <v>0</v>
      </c>
      <c r="J62" s="108">
        <v>0</v>
      </c>
      <c r="K62" s="77">
        <v>0</v>
      </c>
      <c r="L62" s="108">
        <v>0</v>
      </c>
    </row>
    <row r="63" spans="1:14" x14ac:dyDescent="0.25">
      <c r="A63" s="6">
        <v>55</v>
      </c>
      <c r="B63" s="6" t="s">
        <v>94</v>
      </c>
      <c r="C63" s="77">
        <v>0</v>
      </c>
      <c r="D63" s="108">
        <v>0</v>
      </c>
      <c r="E63" s="77">
        <v>0</v>
      </c>
      <c r="F63" s="108">
        <v>0</v>
      </c>
      <c r="G63" s="77">
        <v>0</v>
      </c>
      <c r="H63" s="108">
        <v>0</v>
      </c>
      <c r="I63" s="77">
        <v>0</v>
      </c>
      <c r="J63" s="108">
        <v>0</v>
      </c>
      <c r="K63" s="77">
        <v>0</v>
      </c>
      <c r="L63" s="108">
        <v>0</v>
      </c>
    </row>
    <row r="64" spans="1:14" x14ac:dyDescent="0.25">
      <c r="A64" s="6">
        <v>56</v>
      </c>
      <c r="B64" s="6" t="s">
        <v>95</v>
      </c>
      <c r="C64" s="77">
        <v>399</v>
      </c>
      <c r="D64" s="108">
        <v>312297.30000000005</v>
      </c>
      <c r="E64" s="77">
        <v>0</v>
      </c>
      <c r="F64" s="108">
        <v>0</v>
      </c>
      <c r="G64" s="77">
        <v>399</v>
      </c>
      <c r="H64" s="108">
        <v>312297.30000000005</v>
      </c>
      <c r="I64" s="77">
        <v>0</v>
      </c>
      <c r="J64" s="108">
        <v>0</v>
      </c>
      <c r="K64" s="77">
        <v>0</v>
      </c>
      <c r="L64" s="108">
        <v>0</v>
      </c>
    </row>
    <row r="65" spans="1:12" x14ac:dyDescent="0.25">
      <c r="A65" s="6">
        <v>57</v>
      </c>
      <c r="B65" s="6" t="s">
        <v>96</v>
      </c>
      <c r="C65" s="77">
        <v>0</v>
      </c>
      <c r="D65" s="108">
        <v>0</v>
      </c>
      <c r="E65" s="77">
        <v>0</v>
      </c>
      <c r="F65" s="108">
        <v>0</v>
      </c>
      <c r="G65" s="77">
        <v>0</v>
      </c>
      <c r="H65" s="108">
        <v>0</v>
      </c>
      <c r="I65" s="77">
        <v>0</v>
      </c>
      <c r="J65" s="108">
        <v>0</v>
      </c>
      <c r="K65" s="77">
        <v>0</v>
      </c>
      <c r="L65" s="108">
        <v>0</v>
      </c>
    </row>
    <row r="66" spans="1:12" x14ac:dyDescent="0.25">
      <c r="A66" s="6">
        <v>58</v>
      </c>
      <c r="B66" s="6" t="s">
        <v>97</v>
      </c>
      <c r="C66" s="77">
        <v>0</v>
      </c>
      <c r="D66" s="108">
        <v>0</v>
      </c>
      <c r="E66" s="77">
        <v>0</v>
      </c>
      <c r="F66" s="108">
        <v>0</v>
      </c>
      <c r="G66" s="77">
        <v>0</v>
      </c>
      <c r="H66" s="108">
        <v>0</v>
      </c>
      <c r="I66" s="77">
        <v>0</v>
      </c>
      <c r="J66" s="108">
        <v>0</v>
      </c>
      <c r="K66" s="77">
        <v>0</v>
      </c>
      <c r="L66" s="108">
        <v>0</v>
      </c>
    </row>
    <row r="67" spans="1:12" x14ac:dyDescent="0.25">
      <c r="A67" s="6">
        <v>59</v>
      </c>
      <c r="B67" s="6" t="s">
        <v>98</v>
      </c>
      <c r="C67" s="77">
        <v>0</v>
      </c>
      <c r="D67" s="108">
        <v>0</v>
      </c>
      <c r="E67" s="77">
        <v>0</v>
      </c>
      <c r="F67" s="108">
        <v>0</v>
      </c>
      <c r="G67" s="77">
        <v>0</v>
      </c>
      <c r="H67" s="108">
        <v>0</v>
      </c>
      <c r="I67" s="77">
        <v>0</v>
      </c>
      <c r="J67" s="108">
        <v>0</v>
      </c>
      <c r="K67" s="77">
        <v>0</v>
      </c>
      <c r="L67" s="108">
        <v>0</v>
      </c>
    </row>
    <row r="68" spans="1:12" x14ac:dyDescent="0.25">
      <c r="A68" s="6">
        <v>60</v>
      </c>
      <c r="B68" s="6" t="s">
        <v>99</v>
      </c>
      <c r="C68" s="77">
        <v>0</v>
      </c>
      <c r="D68" s="108">
        <v>0</v>
      </c>
      <c r="E68" s="77">
        <v>0</v>
      </c>
      <c r="F68" s="108">
        <v>0</v>
      </c>
      <c r="G68" s="77">
        <v>0</v>
      </c>
      <c r="H68" s="108">
        <v>0</v>
      </c>
      <c r="I68" s="77">
        <v>0</v>
      </c>
      <c r="J68" s="108">
        <v>0</v>
      </c>
      <c r="K68" s="77">
        <v>0</v>
      </c>
      <c r="L68" s="108">
        <v>0</v>
      </c>
    </row>
    <row r="69" spans="1:12" x14ac:dyDescent="0.25">
      <c r="A69" s="6">
        <v>61</v>
      </c>
      <c r="B69" s="6" t="s">
        <v>100</v>
      </c>
      <c r="C69" s="77">
        <v>173</v>
      </c>
      <c r="D69" s="108">
        <v>135407.09999999998</v>
      </c>
      <c r="E69" s="77">
        <v>0</v>
      </c>
      <c r="F69" s="108">
        <v>0</v>
      </c>
      <c r="G69" s="77">
        <v>173</v>
      </c>
      <c r="H69" s="108">
        <v>135407.09999999998</v>
      </c>
      <c r="I69" s="77">
        <v>0</v>
      </c>
      <c r="J69" s="108">
        <v>0</v>
      </c>
      <c r="K69" s="77">
        <v>0</v>
      </c>
      <c r="L69" s="108">
        <v>0</v>
      </c>
    </row>
    <row r="70" spans="1:12" x14ac:dyDescent="0.25">
      <c r="A70" s="6">
        <v>62</v>
      </c>
      <c r="B70" s="6" t="s">
        <v>101</v>
      </c>
      <c r="C70" s="77">
        <v>0</v>
      </c>
      <c r="D70" s="108">
        <v>0</v>
      </c>
      <c r="E70" s="77">
        <v>0</v>
      </c>
      <c r="F70" s="108">
        <v>0</v>
      </c>
      <c r="G70" s="77">
        <v>0</v>
      </c>
      <c r="H70" s="108">
        <v>0</v>
      </c>
      <c r="I70" s="77">
        <v>0</v>
      </c>
      <c r="J70" s="108">
        <v>0</v>
      </c>
      <c r="K70" s="77">
        <v>0</v>
      </c>
      <c r="L70" s="108">
        <v>0</v>
      </c>
    </row>
    <row r="71" spans="1:12" x14ac:dyDescent="0.25">
      <c r="A71" s="6">
        <v>63</v>
      </c>
      <c r="B71" s="6" t="s">
        <v>102</v>
      </c>
      <c r="C71" s="77">
        <v>0</v>
      </c>
      <c r="D71" s="108">
        <v>0</v>
      </c>
      <c r="E71" s="77">
        <v>0</v>
      </c>
      <c r="F71" s="108">
        <v>0</v>
      </c>
      <c r="G71" s="77">
        <v>0</v>
      </c>
      <c r="H71" s="108">
        <v>0</v>
      </c>
      <c r="I71" s="77">
        <v>0</v>
      </c>
      <c r="J71" s="108">
        <v>0</v>
      </c>
      <c r="K71" s="77">
        <v>0</v>
      </c>
      <c r="L71" s="108">
        <v>0</v>
      </c>
    </row>
    <row r="72" spans="1:12" x14ac:dyDescent="0.25">
      <c r="A72" s="6">
        <v>64</v>
      </c>
      <c r="B72" s="6" t="s">
        <v>103</v>
      </c>
      <c r="C72" s="77">
        <v>0</v>
      </c>
      <c r="D72" s="108">
        <v>0</v>
      </c>
      <c r="E72" s="77">
        <v>0</v>
      </c>
      <c r="F72" s="108">
        <v>0</v>
      </c>
      <c r="G72" s="77">
        <v>0</v>
      </c>
      <c r="H72" s="108">
        <v>0</v>
      </c>
      <c r="I72" s="77">
        <v>0</v>
      </c>
      <c r="J72" s="108">
        <v>0</v>
      </c>
      <c r="K72" s="77">
        <v>0</v>
      </c>
      <c r="L72" s="108">
        <v>0</v>
      </c>
    </row>
    <row r="73" spans="1:12" x14ac:dyDescent="0.25">
      <c r="A73" s="6">
        <v>65</v>
      </c>
      <c r="B73" s="6" t="s">
        <v>104</v>
      </c>
      <c r="C73" s="77">
        <v>0</v>
      </c>
      <c r="D73" s="108">
        <v>0</v>
      </c>
      <c r="E73" s="77">
        <v>0</v>
      </c>
      <c r="F73" s="108">
        <v>0</v>
      </c>
      <c r="G73" s="77">
        <v>0</v>
      </c>
      <c r="H73" s="108">
        <v>0</v>
      </c>
      <c r="I73" s="77">
        <v>0</v>
      </c>
      <c r="J73" s="108">
        <v>0</v>
      </c>
      <c r="K73" s="77">
        <v>0</v>
      </c>
      <c r="L73" s="108">
        <v>0</v>
      </c>
    </row>
    <row r="74" spans="1:12" x14ac:dyDescent="0.25">
      <c r="A74" s="6">
        <v>66</v>
      </c>
      <c r="B74" s="6" t="s">
        <v>105</v>
      </c>
      <c r="C74" s="77">
        <v>0</v>
      </c>
      <c r="D74" s="108">
        <v>0</v>
      </c>
      <c r="E74" s="77">
        <v>0</v>
      </c>
      <c r="F74" s="108">
        <v>0</v>
      </c>
      <c r="G74" s="77">
        <v>0</v>
      </c>
      <c r="H74" s="108">
        <v>0</v>
      </c>
      <c r="I74" s="77">
        <v>0</v>
      </c>
      <c r="J74" s="108">
        <v>0</v>
      </c>
      <c r="K74" s="77">
        <v>0</v>
      </c>
      <c r="L74" s="108">
        <v>0</v>
      </c>
    </row>
    <row r="75" spans="1:12" x14ac:dyDescent="0.25">
      <c r="A75" s="6">
        <v>67</v>
      </c>
      <c r="B75" s="6" t="s">
        <v>106</v>
      </c>
      <c r="C75" s="77">
        <v>0</v>
      </c>
      <c r="D75" s="108">
        <v>0</v>
      </c>
      <c r="E75" s="77">
        <v>0</v>
      </c>
      <c r="F75" s="108">
        <v>0</v>
      </c>
      <c r="G75" s="77">
        <v>0</v>
      </c>
      <c r="H75" s="108">
        <v>0</v>
      </c>
      <c r="I75" s="77">
        <v>0</v>
      </c>
      <c r="J75" s="108">
        <v>0</v>
      </c>
      <c r="K75" s="77">
        <v>0</v>
      </c>
      <c r="L75" s="108">
        <v>0</v>
      </c>
    </row>
    <row r="76" spans="1:12" x14ac:dyDescent="0.25">
      <c r="A76" s="6">
        <v>68</v>
      </c>
      <c r="B76" s="6" t="s">
        <v>107</v>
      </c>
      <c r="C76" s="77">
        <v>0</v>
      </c>
      <c r="D76" s="108">
        <v>0</v>
      </c>
      <c r="E76" s="77">
        <v>0</v>
      </c>
      <c r="F76" s="108">
        <v>0</v>
      </c>
      <c r="G76" s="77">
        <v>0</v>
      </c>
      <c r="H76" s="108">
        <v>0</v>
      </c>
      <c r="I76" s="77">
        <v>0</v>
      </c>
      <c r="J76" s="108">
        <v>0</v>
      </c>
      <c r="K76" s="77">
        <v>0</v>
      </c>
      <c r="L76" s="108">
        <v>0</v>
      </c>
    </row>
    <row r="77" spans="1:12" x14ac:dyDescent="0.25">
      <c r="A77" s="6">
        <v>69</v>
      </c>
      <c r="B77" s="6" t="s">
        <v>108</v>
      </c>
      <c r="C77" s="77">
        <v>0</v>
      </c>
      <c r="D77" s="108">
        <v>0</v>
      </c>
      <c r="E77" s="77">
        <v>0</v>
      </c>
      <c r="F77" s="108">
        <v>0</v>
      </c>
      <c r="G77" s="77">
        <v>0</v>
      </c>
      <c r="H77" s="108">
        <v>0</v>
      </c>
      <c r="I77" s="77">
        <v>0</v>
      </c>
      <c r="J77" s="108">
        <v>0</v>
      </c>
      <c r="K77" s="77">
        <v>0</v>
      </c>
      <c r="L77" s="108">
        <v>0</v>
      </c>
    </row>
    <row r="78" spans="1:12" x14ac:dyDescent="0.25">
      <c r="A78" s="6">
        <v>70</v>
      </c>
      <c r="B78" s="6" t="s">
        <v>109</v>
      </c>
      <c r="C78" s="77">
        <v>0</v>
      </c>
      <c r="D78" s="108">
        <v>0</v>
      </c>
      <c r="E78" s="77">
        <v>0</v>
      </c>
      <c r="F78" s="108">
        <v>0</v>
      </c>
      <c r="G78" s="77">
        <v>0</v>
      </c>
      <c r="H78" s="108">
        <v>0</v>
      </c>
      <c r="I78" s="77">
        <v>0</v>
      </c>
      <c r="J78" s="108">
        <v>0</v>
      </c>
      <c r="K78" s="77">
        <v>0</v>
      </c>
      <c r="L78" s="108">
        <v>0</v>
      </c>
    </row>
    <row r="79" spans="1:12" x14ac:dyDescent="0.25">
      <c r="A79" s="6">
        <v>71</v>
      </c>
      <c r="B79" s="6" t="s">
        <v>110</v>
      </c>
      <c r="C79" s="77">
        <v>0</v>
      </c>
      <c r="D79" s="108">
        <v>0</v>
      </c>
      <c r="E79" s="77">
        <v>0</v>
      </c>
      <c r="F79" s="108">
        <v>0</v>
      </c>
      <c r="G79" s="77">
        <v>0</v>
      </c>
      <c r="H79" s="108">
        <v>0</v>
      </c>
      <c r="I79" s="77">
        <v>0</v>
      </c>
      <c r="J79" s="108">
        <v>0</v>
      </c>
      <c r="K79" s="77">
        <v>0</v>
      </c>
      <c r="L79" s="108">
        <v>0</v>
      </c>
    </row>
    <row r="80" spans="1:12" x14ac:dyDescent="0.25">
      <c r="A80" s="6">
        <v>72</v>
      </c>
      <c r="B80" s="6" t="s">
        <v>111</v>
      </c>
      <c r="C80" s="77">
        <v>0</v>
      </c>
      <c r="D80" s="108">
        <v>0</v>
      </c>
      <c r="E80" s="77">
        <v>0</v>
      </c>
      <c r="F80" s="108">
        <v>0</v>
      </c>
      <c r="G80" s="77">
        <v>0</v>
      </c>
      <c r="H80" s="108">
        <v>0</v>
      </c>
      <c r="I80" s="77">
        <v>0</v>
      </c>
      <c r="J80" s="108">
        <v>0</v>
      </c>
      <c r="K80" s="77">
        <v>0</v>
      </c>
      <c r="L80" s="108">
        <v>0</v>
      </c>
    </row>
    <row r="81" spans="1:12" x14ac:dyDescent="0.25">
      <c r="A81" s="6">
        <v>73</v>
      </c>
      <c r="B81" s="6" t="s">
        <v>112</v>
      </c>
      <c r="C81" s="77">
        <v>0</v>
      </c>
      <c r="D81" s="108">
        <v>0</v>
      </c>
      <c r="E81" s="77">
        <v>0</v>
      </c>
      <c r="F81" s="108">
        <v>0</v>
      </c>
      <c r="G81" s="77">
        <v>0</v>
      </c>
      <c r="H81" s="108">
        <v>0</v>
      </c>
      <c r="I81" s="77">
        <v>0</v>
      </c>
      <c r="J81" s="108">
        <v>0</v>
      </c>
      <c r="K81" s="77">
        <v>0</v>
      </c>
      <c r="L81" s="108">
        <v>0</v>
      </c>
    </row>
    <row r="82" spans="1:12" x14ac:dyDescent="0.25">
      <c r="A82" s="6">
        <v>74</v>
      </c>
      <c r="B82" s="6" t="s">
        <v>113</v>
      </c>
      <c r="C82" s="77">
        <v>0</v>
      </c>
      <c r="D82" s="108">
        <v>0</v>
      </c>
      <c r="E82" s="77">
        <v>0</v>
      </c>
      <c r="F82" s="108">
        <v>0</v>
      </c>
      <c r="G82" s="77">
        <v>0</v>
      </c>
      <c r="H82" s="108">
        <v>0</v>
      </c>
      <c r="I82" s="77">
        <v>0</v>
      </c>
      <c r="J82" s="108">
        <v>0</v>
      </c>
      <c r="K82" s="77">
        <v>0</v>
      </c>
      <c r="L82" s="108">
        <v>0</v>
      </c>
    </row>
    <row r="83" spans="1:12" x14ac:dyDescent="0.25">
      <c r="A83" s="6">
        <v>75</v>
      </c>
      <c r="B83" s="6" t="s">
        <v>114</v>
      </c>
      <c r="C83" s="77">
        <v>0</v>
      </c>
      <c r="D83" s="108">
        <v>0</v>
      </c>
      <c r="E83" s="77">
        <v>0</v>
      </c>
      <c r="F83" s="108">
        <v>0</v>
      </c>
      <c r="G83" s="77">
        <v>0</v>
      </c>
      <c r="H83" s="108">
        <v>0</v>
      </c>
      <c r="I83" s="77">
        <v>0</v>
      </c>
      <c r="J83" s="108">
        <v>0</v>
      </c>
      <c r="K83" s="77">
        <v>0</v>
      </c>
      <c r="L83" s="108">
        <v>0</v>
      </c>
    </row>
    <row r="84" spans="1:12" x14ac:dyDescent="0.25">
      <c r="A84" s="6">
        <v>76</v>
      </c>
      <c r="B84" s="6" t="s">
        <v>115</v>
      </c>
      <c r="C84" s="77">
        <v>0</v>
      </c>
      <c r="D84" s="108">
        <v>0</v>
      </c>
      <c r="E84" s="77">
        <v>0</v>
      </c>
      <c r="F84" s="108">
        <v>0</v>
      </c>
      <c r="G84" s="77">
        <v>0</v>
      </c>
      <c r="H84" s="108">
        <v>0</v>
      </c>
      <c r="I84" s="77">
        <v>0</v>
      </c>
      <c r="J84" s="108">
        <v>0</v>
      </c>
      <c r="K84" s="77">
        <v>0</v>
      </c>
      <c r="L84" s="108">
        <v>0</v>
      </c>
    </row>
    <row r="85" spans="1:12" x14ac:dyDescent="0.25">
      <c r="A85" s="6">
        <v>77</v>
      </c>
      <c r="B85" s="6" t="s">
        <v>116</v>
      </c>
      <c r="C85" s="77">
        <v>0</v>
      </c>
      <c r="D85" s="108">
        <v>0</v>
      </c>
      <c r="E85" s="77">
        <v>0</v>
      </c>
      <c r="F85" s="108">
        <v>0</v>
      </c>
      <c r="G85" s="77">
        <v>0</v>
      </c>
      <c r="H85" s="108">
        <v>0</v>
      </c>
      <c r="I85" s="77">
        <v>0</v>
      </c>
      <c r="J85" s="108">
        <v>0</v>
      </c>
      <c r="K85" s="77">
        <v>0</v>
      </c>
      <c r="L85" s="108">
        <v>0</v>
      </c>
    </row>
    <row r="86" spans="1:12" x14ac:dyDescent="0.25">
      <c r="A86" s="6">
        <v>78</v>
      </c>
      <c r="B86" s="6" t="s">
        <v>4</v>
      </c>
      <c r="C86" s="77">
        <v>0</v>
      </c>
      <c r="D86" s="108">
        <v>0</v>
      </c>
      <c r="E86" s="77">
        <v>0</v>
      </c>
      <c r="F86" s="108">
        <v>0</v>
      </c>
      <c r="G86" s="77">
        <v>0</v>
      </c>
      <c r="H86" s="108">
        <v>0</v>
      </c>
      <c r="I86" s="77">
        <v>0</v>
      </c>
      <c r="J86" s="108">
        <v>0</v>
      </c>
      <c r="K86" s="77">
        <v>0</v>
      </c>
      <c r="L86" s="108">
        <v>0</v>
      </c>
    </row>
    <row r="87" spans="1:12" x14ac:dyDescent="0.25">
      <c r="A87" s="6">
        <v>0</v>
      </c>
      <c r="B87" s="6" t="s">
        <v>117</v>
      </c>
      <c r="C87" s="80">
        <v>6898</v>
      </c>
      <c r="D87" s="109">
        <v>5399064.5999999987</v>
      </c>
      <c r="E87" s="80">
        <v>0</v>
      </c>
      <c r="F87" s="109">
        <v>0</v>
      </c>
      <c r="G87" s="80">
        <v>6898</v>
      </c>
      <c r="H87" s="109">
        <v>5399064.5999999987</v>
      </c>
      <c r="I87" s="80">
        <v>0</v>
      </c>
      <c r="J87" s="109">
        <v>0</v>
      </c>
      <c r="K87" s="80">
        <v>0</v>
      </c>
      <c r="L87" s="109">
        <v>0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pane xSplit="2" ySplit="8" topLeftCell="C66" activePane="bottomRight" state="frozen"/>
      <selection pane="topRight" activeCell="C1" sqref="C1"/>
      <selection pane="bottomLeft" activeCell="A9" sqref="A9"/>
      <selection pane="bottomRight" activeCell="B86" sqref="B86"/>
    </sheetView>
  </sheetViews>
  <sheetFormatPr defaultRowHeight="15" x14ac:dyDescent="0.25"/>
  <cols>
    <col min="1" max="1" width="7.28515625" style="79" customWidth="1"/>
    <col min="2" max="2" width="46.5703125" style="79" customWidth="1"/>
    <col min="3" max="3" width="15.7109375" style="82" customWidth="1"/>
    <col min="4" max="4" width="15.7109375" style="83" customWidth="1"/>
    <col min="5" max="5" width="15.7109375" style="82" customWidth="1"/>
    <col min="6" max="6" width="15.7109375" style="83" customWidth="1"/>
    <col min="7" max="7" width="15.7109375" style="82" customWidth="1"/>
    <col min="8" max="8" width="15.7109375" style="83" customWidth="1"/>
    <col min="9" max="9" width="15.7109375" style="82" customWidth="1"/>
    <col min="10" max="10" width="15.7109375" style="83" customWidth="1"/>
    <col min="11" max="11" width="15.7109375" style="82" customWidth="1"/>
    <col min="12" max="12" width="15.7109375" style="83" customWidth="1"/>
    <col min="13" max="16384" width="9.140625" style="79"/>
  </cols>
  <sheetData>
    <row r="1" spans="1:12" s="23" customFormat="1" ht="14.25" x14ac:dyDescent="0.2">
      <c r="A1" s="16"/>
      <c r="B1" s="17"/>
      <c r="C1" s="18"/>
      <c r="D1" s="19"/>
      <c r="E1" s="20"/>
      <c r="F1" s="21"/>
      <c r="G1" s="20"/>
      <c r="H1" s="21"/>
      <c r="I1" s="20"/>
      <c r="J1" s="21"/>
      <c r="K1" s="20"/>
      <c r="L1" s="19" t="s">
        <v>124</v>
      </c>
    </row>
    <row r="2" spans="1:12" s="23" customFormat="1" ht="14.25" x14ac:dyDescent="0.2">
      <c r="A2" s="16"/>
      <c r="B2" s="17"/>
      <c r="C2" s="18"/>
      <c r="D2" s="19"/>
      <c r="E2" s="20"/>
      <c r="F2" s="21"/>
      <c r="G2" s="20"/>
      <c r="H2" s="21"/>
      <c r="I2" s="20"/>
      <c r="J2" s="21"/>
      <c r="K2" s="20"/>
      <c r="L2" s="19" t="s">
        <v>10</v>
      </c>
    </row>
    <row r="3" spans="1:12" s="23" customFormat="1" ht="14.25" x14ac:dyDescent="0.2">
      <c r="C3" s="20"/>
      <c r="D3" s="21"/>
      <c r="E3" s="20"/>
      <c r="F3" s="21"/>
      <c r="G3" s="20"/>
      <c r="H3" s="21"/>
      <c r="I3" s="20"/>
      <c r="J3" s="21"/>
      <c r="K3" s="20"/>
      <c r="L3" s="19" t="s">
        <v>11</v>
      </c>
    </row>
    <row r="4" spans="1:12" s="23" customFormat="1" ht="14.25" x14ac:dyDescent="0.2">
      <c r="C4" s="20"/>
      <c r="D4" s="21"/>
      <c r="E4" s="20"/>
      <c r="F4" s="21"/>
      <c r="G4" s="20"/>
      <c r="H4" s="21"/>
      <c r="I4" s="20"/>
      <c r="J4" s="21"/>
      <c r="K4" s="20"/>
      <c r="L4" s="19" t="s">
        <v>125</v>
      </c>
    </row>
    <row r="5" spans="1:12" s="27" customFormat="1" ht="33.950000000000003" customHeight="1" x14ac:dyDescent="0.25">
      <c r="A5" s="113" t="s">
        <v>122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1:12" s="23" customFormat="1" ht="14.25" x14ac:dyDescent="0.2">
      <c r="C6" s="20"/>
      <c r="D6" s="21"/>
      <c r="E6" s="20"/>
      <c r="F6" s="21"/>
      <c r="G6" s="20"/>
      <c r="H6" s="21"/>
      <c r="I6" s="20"/>
      <c r="J6" s="21"/>
      <c r="K6" s="20"/>
      <c r="L6" s="19" t="s">
        <v>142</v>
      </c>
    </row>
    <row r="7" spans="1:12" s="74" customFormat="1" ht="60" customHeight="1" x14ac:dyDescent="0.2">
      <c r="A7" s="120" t="s">
        <v>38</v>
      </c>
      <c r="B7" s="120" t="s">
        <v>39</v>
      </c>
      <c r="C7" s="117" t="s">
        <v>123</v>
      </c>
      <c r="D7" s="118"/>
      <c r="E7" s="117" t="s">
        <v>5</v>
      </c>
      <c r="F7" s="118"/>
      <c r="G7" s="119" t="s">
        <v>6</v>
      </c>
      <c r="H7" s="119"/>
      <c r="I7" s="117" t="s">
        <v>7</v>
      </c>
      <c r="J7" s="118"/>
      <c r="K7" s="119" t="s">
        <v>8</v>
      </c>
      <c r="L7" s="119"/>
    </row>
    <row r="8" spans="1:12" s="74" customFormat="1" ht="12" x14ac:dyDescent="0.2">
      <c r="A8" s="120"/>
      <c r="B8" s="120"/>
      <c r="C8" s="112" t="s">
        <v>2</v>
      </c>
      <c r="D8" s="76" t="s">
        <v>3</v>
      </c>
      <c r="E8" s="112" t="s">
        <v>2</v>
      </c>
      <c r="F8" s="76" t="s">
        <v>3</v>
      </c>
      <c r="G8" s="112" t="s">
        <v>2</v>
      </c>
      <c r="H8" s="76" t="s">
        <v>3</v>
      </c>
      <c r="I8" s="112" t="s">
        <v>2</v>
      </c>
      <c r="J8" s="76" t="s">
        <v>3</v>
      </c>
      <c r="K8" s="112" t="s">
        <v>2</v>
      </c>
      <c r="L8" s="76" t="s">
        <v>3</v>
      </c>
    </row>
    <row r="9" spans="1:12" x14ac:dyDescent="0.25">
      <c r="A9" s="106">
        <v>1</v>
      </c>
      <c r="B9" s="106" t="s">
        <v>40</v>
      </c>
      <c r="C9" s="77"/>
      <c r="D9" s="78"/>
      <c r="E9" s="77">
        <v>0</v>
      </c>
      <c r="F9" s="78">
        <v>0</v>
      </c>
      <c r="G9" s="77">
        <v>0</v>
      </c>
      <c r="H9" s="78">
        <v>0</v>
      </c>
      <c r="I9" s="77">
        <v>0</v>
      </c>
      <c r="J9" s="78">
        <v>0</v>
      </c>
      <c r="K9" s="77">
        <v>0</v>
      </c>
      <c r="L9" s="78">
        <v>0</v>
      </c>
    </row>
    <row r="10" spans="1:12" x14ac:dyDescent="0.25">
      <c r="A10" s="106">
        <v>2</v>
      </c>
      <c r="B10" s="106" t="s">
        <v>41</v>
      </c>
      <c r="C10" s="77"/>
      <c r="D10" s="78"/>
      <c r="E10" s="77">
        <v>0</v>
      </c>
      <c r="F10" s="78">
        <v>0</v>
      </c>
      <c r="G10" s="77">
        <v>0</v>
      </c>
      <c r="H10" s="78">
        <v>0</v>
      </c>
      <c r="I10" s="77">
        <v>0</v>
      </c>
      <c r="J10" s="78">
        <v>0</v>
      </c>
      <c r="K10" s="77">
        <v>0</v>
      </c>
      <c r="L10" s="78">
        <v>0</v>
      </c>
    </row>
    <row r="11" spans="1:12" x14ac:dyDescent="0.25">
      <c r="A11" s="106">
        <v>3</v>
      </c>
      <c r="B11" s="106" t="s">
        <v>42</v>
      </c>
      <c r="C11" s="77"/>
      <c r="D11" s="78"/>
      <c r="E11" s="77">
        <v>0</v>
      </c>
      <c r="F11" s="78">
        <v>0</v>
      </c>
      <c r="G11" s="77">
        <v>0</v>
      </c>
      <c r="H11" s="78">
        <v>0</v>
      </c>
      <c r="I11" s="77">
        <v>0</v>
      </c>
      <c r="J11" s="78">
        <v>0</v>
      </c>
      <c r="K11" s="77">
        <v>0</v>
      </c>
      <c r="L11" s="78">
        <v>0</v>
      </c>
    </row>
    <row r="12" spans="1:12" x14ac:dyDescent="0.25">
      <c r="A12" s="106">
        <v>4</v>
      </c>
      <c r="B12" s="106" t="s">
        <v>43</v>
      </c>
      <c r="C12" s="77"/>
      <c r="D12" s="78"/>
      <c r="E12" s="77">
        <v>0</v>
      </c>
      <c r="F12" s="78">
        <v>0</v>
      </c>
      <c r="G12" s="77">
        <v>0</v>
      </c>
      <c r="H12" s="78">
        <v>0</v>
      </c>
      <c r="I12" s="77">
        <v>0</v>
      </c>
      <c r="J12" s="78">
        <v>0</v>
      </c>
      <c r="K12" s="77">
        <v>0</v>
      </c>
      <c r="L12" s="78">
        <v>0</v>
      </c>
    </row>
    <row r="13" spans="1:12" x14ac:dyDescent="0.25">
      <c r="A13" s="106">
        <v>5</v>
      </c>
      <c r="B13" s="106" t="s">
        <v>44</v>
      </c>
      <c r="C13" s="77"/>
      <c r="D13" s="78"/>
      <c r="E13" s="77">
        <v>0</v>
      </c>
      <c r="F13" s="78">
        <v>0</v>
      </c>
      <c r="G13" s="77">
        <v>0</v>
      </c>
      <c r="H13" s="78">
        <v>0</v>
      </c>
      <c r="I13" s="77">
        <v>0</v>
      </c>
      <c r="J13" s="78">
        <v>0</v>
      </c>
      <c r="K13" s="77">
        <v>0</v>
      </c>
      <c r="L13" s="78">
        <v>0</v>
      </c>
    </row>
    <row r="14" spans="1:12" x14ac:dyDescent="0.25">
      <c r="A14" s="106">
        <v>6</v>
      </c>
      <c r="B14" s="106" t="s">
        <v>45</v>
      </c>
      <c r="C14" s="77"/>
      <c r="D14" s="78"/>
      <c r="E14" s="77">
        <v>0</v>
      </c>
      <c r="F14" s="78">
        <v>0</v>
      </c>
      <c r="G14" s="77">
        <v>0</v>
      </c>
      <c r="H14" s="78">
        <v>0</v>
      </c>
      <c r="I14" s="77">
        <v>0</v>
      </c>
      <c r="J14" s="78">
        <v>0</v>
      </c>
      <c r="K14" s="77">
        <v>0</v>
      </c>
      <c r="L14" s="78">
        <v>0</v>
      </c>
    </row>
    <row r="15" spans="1:12" x14ac:dyDescent="0.25">
      <c r="A15" s="106">
        <v>7</v>
      </c>
      <c r="B15" s="106" t="s">
        <v>46</v>
      </c>
      <c r="C15" s="77"/>
      <c r="D15" s="78"/>
      <c r="E15" s="77">
        <v>0</v>
      </c>
      <c r="F15" s="78">
        <v>0</v>
      </c>
      <c r="G15" s="77">
        <v>0</v>
      </c>
      <c r="H15" s="78">
        <v>0</v>
      </c>
      <c r="I15" s="77">
        <v>0</v>
      </c>
      <c r="J15" s="78">
        <v>0</v>
      </c>
      <c r="K15" s="77">
        <v>0</v>
      </c>
      <c r="L15" s="78">
        <v>0</v>
      </c>
    </row>
    <row r="16" spans="1:12" x14ac:dyDescent="0.25">
      <c r="A16" s="106">
        <v>8</v>
      </c>
      <c r="B16" s="106" t="s">
        <v>47</v>
      </c>
      <c r="C16" s="77"/>
      <c r="D16" s="78"/>
      <c r="E16" s="77">
        <v>0</v>
      </c>
      <c r="F16" s="78">
        <v>0</v>
      </c>
      <c r="G16" s="77">
        <v>0</v>
      </c>
      <c r="H16" s="78">
        <v>0</v>
      </c>
      <c r="I16" s="77">
        <v>0</v>
      </c>
      <c r="J16" s="78">
        <v>0</v>
      </c>
      <c r="K16" s="77">
        <v>0</v>
      </c>
      <c r="L16" s="78">
        <v>0</v>
      </c>
    </row>
    <row r="17" spans="1:12" x14ac:dyDescent="0.25">
      <c r="A17" s="106">
        <v>9</v>
      </c>
      <c r="B17" s="106" t="s">
        <v>48</v>
      </c>
      <c r="C17" s="77"/>
      <c r="D17" s="78"/>
      <c r="E17" s="77">
        <v>0</v>
      </c>
      <c r="F17" s="78">
        <v>0</v>
      </c>
      <c r="G17" s="77">
        <v>0</v>
      </c>
      <c r="H17" s="78">
        <v>0</v>
      </c>
      <c r="I17" s="77">
        <v>0</v>
      </c>
      <c r="J17" s="78">
        <v>0</v>
      </c>
      <c r="K17" s="77">
        <v>0</v>
      </c>
      <c r="L17" s="78">
        <v>0</v>
      </c>
    </row>
    <row r="18" spans="1:12" x14ac:dyDescent="0.25">
      <c r="A18" s="106">
        <v>10</v>
      </c>
      <c r="B18" s="106" t="s">
        <v>49</v>
      </c>
      <c r="C18" s="77"/>
      <c r="D18" s="78"/>
      <c r="E18" s="77">
        <v>0</v>
      </c>
      <c r="F18" s="78">
        <v>0</v>
      </c>
      <c r="G18" s="77">
        <v>0</v>
      </c>
      <c r="H18" s="78">
        <v>0</v>
      </c>
      <c r="I18" s="77">
        <v>0</v>
      </c>
      <c r="J18" s="78">
        <v>0</v>
      </c>
      <c r="K18" s="77">
        <v>0</v>
      </c>
      <c r="L18" s="78">
        <v>0</v>
      </c>
    </row>
    <row r="19" spans="1:12" x14ac:dyDescent="0.25">
      <c r="A19" s="106">
        <v>11</v>
      </c>
      <c r="B19" s="106" t="s">
        <v>50</v>
      </c>
      <c r="C19" s="77"/>
      <c r="D19" s="78"/>
      <c r="E19" s="77">
        <v>0</v>
      </c>
      <c r="F19" s="78">
        <v>0</v>
      </c>
      <c r="G19" s="77">
        <v>0</v>
      </c>
      <c r="H19" s="78">
        <v>0</v>
      </c>
      <c r="I19" s="77">
        <v>0</v>
      </c>
      <c r="J19" s="78">
        <v>0</v>
      </c>
      <c r="K19" s="77">
        <v>0</v>
      </c>
      <c r="L19" s="78">
        <v>0</v>
      </c>
    </row>
    <row r="20" spans="1:12" ht="16.5" customHeight="1" x14ac:dyDescent="0.25">
      <c r="A20" s="106">
        <v>12</v>
      </c>
      <c r="B20" s="106" t="s">
        <v>51</v>
      </c>
      <c r="C20" s="77"/>
      <c r="D20" s="78"/>
      <c r="E20" s="77">
        <v>0</v>
      </c>
      <c r="F20" s="78">
        <v>0</v>
      </c>
      <c r="G20" s="77">
        <v>0</v>
      </c>
      <c r="H20" s="78">
        <v>0</v>
      </c>
      <c r="I20" s="77">
        <v>0</v>
      </c>
      <c r="J20" s="78">
        <v>0</v>
      </c>
      <c r="K20" s="77">
        <v>0</v>
      </c>
      <c r="L20" s="78">
        <v>0</v>
      </c>
    </row>
    <row r="21" spans="1:12" x14ac:dyDescent="0.25">
      <c r="A21" s="106">
        <v>13</v>
      </c>
      <c r="B21" s="106" t="s">
        <v>52</v>
      </c>
      <c r="C21" s="77"/>
      <c r="D21" s="78"/>
      <c r="E21" s="77">
        <v>0</v>
      </c>
      <c r="F21" s="78">
        <v>0</v>
      </c>
      <c r="G21" s="77">
        <v>0</v>
      </c>
      <c r="H21" s="78">
        <v>0</v>
      </c>
      <c r="I21" s="77">
        <v>0</v>
      </c>
      <c r="J21" s="78">
        <v>0</v>
      </c>
      <c r="K21" s="77">
        <v>0</v>
      </c>
      <c r="L21" s="78">
        <v>0</v>
      </c>
    </row>
    <row r="22" spans="1:12" x14ac:dyDescent="0.25">
      <c r="A22" s="106">
        <v>14</v>
      </c>
      <c r="B22" s="106" t="s">
        <v>53</v>
      </c>
      <c r="C22" s="77"/>
      <c r="D22" s="78"/>
      <c r="E22" s="77">
        <v>0</v>
      </c>
      <c r="F22" s="78">
        <v>0</v>
      </c>
      <c r="G22" s="77">
        <v>0</v>
      </c>
      <c r="H22" s="78">
        <v>0</v>
      </c>
      <c r="I22" s="77">
        <v>0</v>
      </c>
      <c r="J22" s="78">
        <v>0</v>
      </c>
      <c r="K22" s="77">
        <v>0</v>
      </c>
      <c r="L22" s="78">
        <v>0</v>
      </c>
    </row>
    <row r="23" spans="1:12" x14ac:dyDescent="0.25">
      <c r="A23" s="106">
        <v>15</v>
      </c>
      <c r="B23" s="106" t="s">
        <v>54</v>
      </c>
      <c r="C23" s="77"/>
      <c r="D23" s="78"/>
      <c r="E23" s="77">
        <v>0</v>
      </c>
      <c r="F23" s="78">
        <v>0</v>
      </c>
      <c r="G23" s="77">
        <v>0</v>
      </c>
      <c r="H23" s="78">
        <v>0</v>
      </c>
      <c r="I23" s="77">
        <v>0</v>
      </c>
      <c r="J23" s="78">
        <v>0</v>
      </c>
      <c r="K23" s="77">
        <v>0</v>
      </c>
      <c r="L23" s="78">
        <v>0</v>
      </c>
    </row>
    <row r="24" spans="1:12" x14ac:dyDescent="0.25">
      <c r="A24" s="106">
        <v>16</v>
      </c>
      <c r="B24" s="106" t="s">
        <v>55</v>
      </c>
      <c r="C24" s="77"/>
      <c r="D24" s="78"/>
      <c r="E24" s="77">
        <v>0</v>
      </c>
      <c r="F24" s="78">
        <v>0</v>
      </c>
      <c r="G24" s="77">
        <v>0</v>
      </c>
      <c r="H24" s="78">
        <v>0</v>
      </c>
      <c r="I24" s="77">
        <v>0</v>
      </c>
      <c r="J24" s="78">
        <v>0</v>
      </c>
      <c r="K24" s="77">
        <v>0</v>
      </c>
      <c r="L24" s="78">
        <v>0</v>
      </c>
    </row>
    <row r="25" spans="1:12" x14ac:dyDescent="0.25">
      <c r="A25" s="106">
        <v>17</v>
      </c>
      <c r="B25" s="106" t="s">
        <v>56</v>
      </c>
      <c r="C25" s="77"/>
      <c r="D25" s="78"/>
      <c r="E25" s="77">
        <v>0</v>
      </c>
      <c r="F25" s="78">
        <v>0</v>
      </c>
      <c r="G25" s="77">
        <v>0</v>
      </c>
      <c r="H25" s="78">
        <v>0</v>
      </c>
      <c r="I25" s="77">
        <v>0</v>
      </c>
      <c r="J25" s="78">
        <v>0</v>
      </c>
      <c r="K25" s="77">
        <v>0</v>
      </c>
      <c r="L25" s="78">
        <v>0</v>
      </c>
    </row>
    <row r="26" spans="1:12" x14ac:dyDescent="0.25">
      <c r="A26" s="106">
        <v>18</v>
      </c>
      <c r="B26" s="106" t="s">
        <v>57</v>
      </c>
      <c r="C26" s="77"/>
      <c r="D26" s="78"/>
      <c r="E26" s="77">
        <v>0</v>
      </c>
      <c r="F26" s="78">
        <v>0</v>
      </c>
      <c r="G26" s="77">
        <v>0</v>
      </c>
      <c r="H26" s="78">
        <v>0</v>
      </c>
      <c r="I26" s="77">
        <v>0</v>
      </c>
      <c r="J26" s="78">
        <v>0</v>
      </c>
      <c r="K26" s="77">
        <v>0</v>
      </c>
      <c r="L26" s="78">
        <v>0</v>
      </c>
    </row>
    <row r="27" spans="1:12" x14ac:dyDescent="0.25">
      <c r="A27" s="106">
        <v>19</v>
      </c>
      <c r="B27" s="106" t="s">
        <v>58</v>
      </c>
      <c r="C27" s="77"/>
      <c r="D27" s="78"/>
      <c r="E27" s="77">
        <v>0</v>
      </c>
      <c r="F27" s="78">
        <v>0</v>
      </c>
      <c r="G27" s="77">
        <v>0</v>
      </c>
      <c r="H27" s="78">
        <v>0</v>
      </c>
      <c r="I27" s="77">
        <v>0</v>
      </c>
      <c r="J27" s="78">
        <v>0</v>
      </c>
      <c r="K27" s="77">
        <v>0</v>
      </c>
      <c r="L27" s="78">
        <v>0</v>
      </c>
    </row>
    <row r="28" spans="1:12" x14ac:dyDescent="0.25">
      <c r="A28" s="106">
        <v>20</v>
      </c>
      <c r="B28" s="106" t="s">
        <v>59</v>
      </c>
      <c r="C28" s="77"/>
      <c r="D28" s="78"/>
      <c r="E28" s="77">
        <v>0</v>
      </c>
      <c r="F28" s="78">
        <v>0</v>
      </c>
      <c r="G28" s="77">
        <v>0</v>
      </c>
      <c r="H28" s="78">
        <v>0</v>
      </c>
      <c r="I28" s="77">
        <v>0</v>
      </c>
      <c r="J28" s="78">
        <v>0</v>
      </c>
      <c r="K28" s="77">
        <v>0</v>
      </c>
      <c r="L28" s="78">
        <v>0</v>
      </c>
    </row>
    <row r="29" spans="1:12" x14ac:dyDescent="0.25">
      <c r="A29" s="106">
        <v>21</v>
      </c>
      <c r="B29" s="106" t="s">
        <v>60</v>
      </c>
      <c r="C29" s="77"/>
      <c r="D29" s="78"/>
      <c r="E29" s="77">
        <v>0</v>
      </c>
      <c r="F29" s="78">
        <v>0</v>
      </c>
      <c r="G29" s="77">
        <v>0</v>
      </c>
      <c r="H29" s="78">
        <v>0</v>
      </c>
      <c r="I29" s="77">
        <v>0</v>
      </c>
      <c r="J29" s="78">
        <v>0</v>
      </c>
      <c r="K29" s="77">
        <v>0</v>
      </c>
      <c r="L29" s="78">
        <v>0</v>
      </c>
    </row>
    <row r="30" spans="1:12" x14ac:dyDescent="0.25">
      <c r="A30" s="106">
        <v>22</v>
      </c>
      <c r="B30" s="106" t="s">
        <v>61</v>
      </c>
      <c r="C30" s="77"/>
      <c r="D30" s="78"/>
      <c r="E30" s="77">
        <v>0</v>
      </c>
      <c r="F30" s="78">
        <v>0</v>
      </c>
      <c r="G30" s="77">
        <v>0</v>
      </c>
      <c r="H30" s="78">
        <v>0</v>
      </c>
      <c r="I30" s="77">
        <v>0</v>
      </c>
      <c r="J30" s="78">
        <v>0</v>
      </c>
      <c r="K30" s="77">
        <v>0</v>
      </c>
      <c r="L30" s="78">
        <v>0</v>
      </c>
    </row>
    <row r="31" spans="1:12" x14ac:dyDescent="0.25">
      <c r="A31" s="106">
        <v>23</v>
      </c>
      <c r="B31" s="106" t="s">
        <v>62</v>
      </c>
      <c r="C31" s="77"/>
      <c r="D31" s="78"/>
      <c r="E31" s="77">
        <v>0</v>
      </c>
      <c r="F31" s="78">
        <v>0</v>
      </c>
      <c r="G31" s="77">
        <v>0</v>
      </c>
      <c r="H31" s="78">
        <v>0</v>
      </c>
      <c r="I31" s="77">
        <v>0</v>
      </c>
      <c r="J31" s="78">
        <v>0</v>
      </c>
      <c r="K31" s="77">
        <v>0</v>
      </c>
      <c r="L31" s="78">
        <v>0</v>
      </c>
    </row>
    <row r="32" spans="1:12" x14ac:dyDescent="0.25">
      <c r="A32" s="106">
        <v>24</v>
      </c>
      <c r="B32" s="106" t="s">
        <v>63</v>
      </c>
      <c r="C32" s="77"/>
      <c r="D32" s="78"/>
      <c r="E32" s="77">
        <v>0</v>
      </c>
      <c r="F32" s="78">
        <v>0</v>
      </c>
      <c r="G32" s="77">
        <v>0</v>
      </c>
      <c r="H32" s="78">
        <v>0</v>
      </c>
      <c r="I32" s="77">
        <v>0</v>
      </c>
      <c r="J32" s="78">
        <v>0</v>
      </c>
      <c r="K32" s="77">
        <v>0</v>
      </c>
      <c r="L32" s="78">
        <v>0</v>
      </c>
    </row>
    <row r="33" spans="1:12" x14ac:dyDescent="0.25">
      <c r="A33" s="106">
        <v>25</v>
      </c>
      <c r="B33" s="106" t="s">
        <v>64</v>
      </c>
      <c r="C33" s="77"/>
      <c r="D33" s="78"/>
      <c r="E33" s="77">
        <v>0</v>
      </c>
      <c r="F33" s="78">
        <v>0</v>
      </c>
      <c r="G33" s="77">
        <v>0</v>
      </c>
      <c r="H33" s="78">
        <v>0</v>
      </c>
      <c r="I33" s="77">
        <v>0</v>
      </c>
      <c r="J33" s="78">
        <v>0</v>
      </c>
      <c r="K33" s="77">
        <v>0</v>
      </c>
      <c r="L33" s="78">
        <v>0</v>
      </c>
    </row>
    <row r="34" spans="1:12" x14ac:dyDescent="0.25">
      <c r="A34" s="106">
        <v>26</v>
      </c>
      <c r="B34" s="106" t="s">
        <v>65</v>
      </c>
      <c r="C34" s="77"/>
      <c r="D34" s="78"/>
      <c r="E34" s="77">
        <v>0</v>
      </c>
      <c r="F34" s="78">
        <v>0</v>
      </c>
      <c r="G34" s="77">
        <v>0</v>
      </c>
      <c r="H34" s="78">
        <v>0</v>
      </c>
      <c r="I34" s="77">
        <v>0</v>
      </c>
      <c r="J34" s="78">
        <v>0</v>
      </c>
      <c r="K34" s="77">
        <v>0</v>
      </c>
      <c r="L34" s="78">
        <v>0</v>
      </c>
    </row>
    <row r="35" spans="1:12" x14ac:dyDescent="0.25">
      <c r="A35" s="106">
        <v>27</v>
      </c>
      <c r="B35" s="106" t="s">
        <v>66</v>
      </c>
      <c r="C35" s="77"/>
      <c r="D35" s="78"/>
      <c r="E35" s="77">
        <v>0</v>
      </c>
      <c r="F35" s="78">
        <v>0</v>
      </c>
      <c r="G35" s="77">
        <v>0</v>
      </c>
      <c r="H35" s="78">
        <v>0</v>
      </c>
      <c r="I35" s="77">
        <v>0</v>
      </c>
      <c r="J35" s="78">
        <v>0</v>
      </c>
      <c r="K35" s="77">
        <v>0</v>
      </c>
      <c r="L35" s="78">
        <v>0</v>
      </c>
    </row>
    <row r="36" spans="1:12" x14ac:dyDescent="0.25">
      <c r="A36" s="106">
        <v>28</v>
      </c>
      <c r="B36" s="106" t="s">
        <v>67</v>
      </c>
      <c r="C36" s="77"/>
      <c r="D36" s="78"/>
      <c r="E36" s="77">
        <v>0</v>
      </c>
      <c r="F36" s="78">
        <v>0</v>
      </c>
      <c r="G36" s="77">
        <v>0</v>
      </c>
      <c r="H36" s="78">
        <v>0</v>
      </c>
      <c r="I36" s="77">
        <v>0</v>
      </c>
      <c r="J36" s="78">
        <v>0</v>
      </c>
      <c r="K36" s="77">
        <v>0</v>
      </c>
      <c r="L36" s="78">
        <v>0</v>
      </c>
    </row>
    <row r="37" spans="1:12" x14ac:dyDescent="0.25">
      <c r="A37" s="106">
        <v>29</v>
      </c>
      <c r="B37" s="106" t="s">
        <v>68</v>
      </c>
      <c r="C37" s="77"/>
      <c r="D37" s="78"/>
      <c r="E37" s="77">
        <v>0</v>
      </c>
      <c r="F37" s="78">
        <v>0</v>
      </c>
      <c r="G37" s="77">
        <v>0</v>
      </c>
      <c r="H37" s="78">
        <v>0</v>
      </c>
      <c r="I37" s="77">
        <v>0</v>
      </c>
      <c r="J37" s="78">
        <v>0</v>
      </c>
      <c r="K37" s="77">
        <v>0</v>
      </c>
      <c r="L37" s="78">
        <v>0</v>
      </c>
    </row>
    <row r="38" spans="1:12" x14ac:dyDescent="0.25">
      <c r="A38" s="106">
        <v>30</v>
      </c>
      <c r="B38" s="106" t="s">
        <v>69</v>
      </c>
      <c r="C38" s="77"/>
      <c r="D38" s="78"/>
      <c r="E38" s="77">
        <v>0</v>
      </c>
      <c r="F38" s="78">
        <v>0</v>
      </c>
      <c r="G38" s="77">
        <v>0</v>
      </c>
      <c r="H38" s="78">
        <v>0</v>
      </c>
      <c r="I38" s="77">
        <v>0</v>
      </c>
      <c r="J38" s="78">
        <v>0</v>
      </c>
      <c r="K38" s="77">
        <v>0</v>
      </c>
      <c r="L38" s="78">
        <v>0</v>
      </c>
    </row>
    <row r="39" spans="1:12" x14ac:dyDescent="0.25">
      <c r="A39" s="106">
        <v>31</v>
      </c>
      <c r="B39" s="106" t="s">
        <v>70</v>
      </c>
      <c r="C39" s="77"/>
      <c r="D39" s="78"/>
      <c r="E39" s="77">
        <v>0</v>
      </c>
      <c r="F39" s="78">
        <v>0</v>
      </c>
      <c r="G39" s="77">
        <v>0</v>
      </c>
      <c r="H39" s="78">
        <v>0</v>
      </c>
      <c r="I39" s="77">
        <v>0</v>
      </c>
      <c r="J39" s="78">
        <v>0</v>
      </c>
      <c r="K39" s="77">
        <v>0</v>
      </c>
      <c r="L39" s="78">
        <v>0</v>
      </c>
    </row>
    <row r="40" spans="1:12" x14ac:dyDescent="0.25">
      <c r="A40" s="106">
        <v>32</v>
      </c>
      <c r="B40" s="106" t="s">
        <v>71</v>
      </c>
      <c r="C40" s="77"/>
      <c r="D40" s="78"/>
      <c r="E40" s="77">
        <v>0</v>
      </c>
      <c r="F40" s="78">
        <v>0</v>
      </c>
      <c r="G40" s="77">
        <v>0</v>
      </c>
      <c r="H40" s="78">
        <v>0</v>
      </c>
      <c r="I40" s="77">
        <v>0</v>
      </c>
      <c r="J40" s="78">
        <v>0</v>
      </c>
      <c r="K40" s="77">
        <v>0</v>
      </c>
      <c r="L40" s="78">
        <v>0</v>
      </c>
    </row>
    <row r="41" spans="1:12" x14ac:dyDescent="0.25">
      <c r="A41" s="106">
        <v>33</v>
      </c>
      <c r="B41" s="106" t="s">
        <v>72</v>
      </c>
      <c r="C41" s="77"/>
      <c r="D41" s="78"/>
      <c r="E41" s="77">
        <v>0</v>
      </c>
      <c r="F41" s="78">
        <v>0</v>
      </c>
      <c r="G41" s="77">
        <v>0</v>
      </c>
      <c r="H41" s="78">
        <v>0</v>
      </c>
      <c r="I41" s="77">
        <v>0</v>
      </c>
      <c r="J41" s="78">
        <v>0</v>
      </c>
      <c r="K41" s="77">
        <v>0</v>
      </c>
      <c r="L41" s="78">
        <v>0</v>
      </c>
    </row>
    <row r="42" spans="1:12" x14ac:dyDescent="0.25">
      <c r="A42" s="106">
        <v>34</v>
      </c>
      <c r="B42" s="106" t="s">
        <v>73</v>
      </c>
      <c r="C42" s="77"/>
      <c r="D42" s="78"/>
      <c r="E42" s="77">
        <v>0</v>
      </c>
      <c r="F42" s="78">
        <v>0</v>
      </c>
      <c r="G42" s="77">
        <v>0</v>
      </c>
      <c r="H42" s="78">
        <v>0</v>
      </c>
      <c r="I42" s="77">
        <v>0</v>
      </c>
      <c r="J42" s="78">
        <v>0</v>
      </c>
      <c r="K42" s="77">
        <v>0</v>
      </c>
      <c r="L42" s="78">
        <v>0</v>
      </c>
    </row>
    <row r="43" spans="1:12" x14ac:dyDescent="0.25">
      <c r="A43" s="106">
        <v>35</v>
      </c>
      <c r="B43" s="106" t="s">
        <v>74</v>
      </c>
      <c r="C43" s="77"/>
      <c r="D43" s="78"/>
      <c r="E43" s="77">
        <v>0</v>
      </c>
      <c r="F43" s="78">
        <v>0</v>
      </c>
      <c r="G43" s="77">
        <v>0</v>
      </c>
      <c r="H43" s="78">
        <v>0</v>
      </c>
      <c r="I43" s="77">
        <v>0</v>
      </c>
      <c r="J43" s="78">
        <v>0</v>
      </c>
      <c r="K43" s="77">
        <v>0</v>
      </c>
      <c r="L43" s="78">
        <v>0</v>
      </c>
    </row>
    <row r="44" spans="1:12" x14ac:dyDescent="0.25">
      <c r="A44" s="106">
        <v>36</v>
      </c>
      <c r="B44" s="106" t="s">
        <v>75</v>
      </c>
      <c r="C44" s="77"/>
      <c r="D44" s="78"/>
      <c r="E44" s="77">
        <v>0</v>
      </c>
      <c r="F44" s="78">
        <v>0</v>
      </c>
      <c r="G44" s="77">
        <v>0</v>
      </c>
      <c r="H44" s="78">
        <v>0</v>
      </c>
      <c r="I44" s="77">
        <v>0</v>
      </c>
      <c r="J44" s="78">
        <v>0</v>
      </c>
      <c r="K44" s="77">
        <v>0</v>
      </c>
      <c r="L44" s="78">
        <v>0</v>
      </c>
    </row>
    <row r="45" spans="1:12" x14ac:dyDescent="0.25">
      <c r="A45" s="106">
        <v>37</v>
      </c>
      <c r="B45" s="106" t="s">
        <v>76</v>
      </c>
      <c r="C45" s="77"/>
      <c r="D45" s="78"/>
      <c r="E45" s="77">
        <v>0</v>
      </c>
      <c r="F45" s="78">
        <v>0</v>
      </c>
      <c r="G45" s="77">
        <v>0</v>
      </c>
      <c r="H45" s="78">
        <v>0</v>
      </c>
      <c r="I45" s="77">
        <v>0</v>
      </c>
      <c r="J45" s="78">
        <v>0</v>
      </c>
      <c r="K45" s="77">
        <v>0</v>
      </c>
      <c r="L45" s="78">
        <v>0</v>
      </c>
    </row>
    <row r="46" spans="1:12" x14ac:dyDescent="0.25">
      <c r="A46" s="106">
        <v>38</v>
      </c>
      <c r="B46" s="106" t="s">
        <v>77</v>
      </c>
      <c r="C46" s="77"/>
      <c r="D46" s="78"/>
      <c r="E46" s="77">
        <v>0</v>
      </c>
      <c r="F46" s="78">
        <v>0</v>
      </c>
      <c r="G46" s="77">
        <v>0</v>
      </c>
      <c r="H46" s="78">
        <v>0</v>
      </c>
      <c r="I46" s="77">
        <v>0</v>
      </c>
      <c r="J46" s="78">
        <v>0</v>
      </c>
      <c r="K46" s="77">
        <v>0</v>
      </c>
      <c r="L46" s="78">
        <v>0</v>
      </c>
    </row>
    <row r="47" spans="1:12" x14ac:dyDescent="0.25">
      <c r="A47" s="106">
        <v>39</v>
      </c>
      <c r="B47" s="106" t="s">
        <v>78</v>
      </c>
      <c r="C47" s="77"/>
      <c r="D47" s="78"/>
      <c r="E47" s="77">
        <v>0</v>
      </c>
      <c r="F47" s="78">
        <v>0</v>
      </c>
      <c r="G47" s="77">
        <v>0</v>
      </c>
      <c r="H47" s="78">
        <v>0</v>
      </c>
      <c r="I47" s="77">
        <v>0</v>
      </c>
      <c r="J47" s="78">
        <v>0</v>
      </c>
      <c r="K47" s="77">
        <v>0</v>
      </c>
      <c r="L47" s="78">
        <v>0</v>
      </c>
    </row>
    <row r="48" spans="1:12" x14ac:dyDescent="0.25">
      <c r="A48" s="106">
        <v>40</v>
      </c>
      <c r="B48" s="106" t="s">
        <v>79</v>
      </c>
      <c r="C48" s="77"/>
      <c r="D48" s="78"/>
      <c r="E48" s="77">
        <v>0</v>
      </c>
      <c r="F48" s="78">
        <v>0</v>
      </c>
      <c r="G48" s="77">
        <v>0</v>
      </c>
      <c r="H48" s="78">
        <v>0</v>
      </c>
      <c r="I48" s="77">
        <v>0</v>
      </c>
      <c r="J48" s="78">
        <v>0</v>
      </c>
      <c r="K48" s="77">
        <v>0</v>
      </c>
      <c r="L48" s="78">
        <v>0</v>
      </c>
    </row>
    <row r="49" spans="1:12" x14ac:dyDescent="0.25">
      <c r="A49" s="106">
        <v>41</v>
      </c>
      <c r="B49" s="106" t="s">
        <v>80</v>
      </c>
      <c r="C49" s="77"/>
      <c r="D49" s="78"/>
      <c r="E49" s="77">
        <v>0</v>
      </c>
      <c r="F49" s="78">
        <v>0</v>
      </c>
      <c r="G49" s="77">
        <v>0</v>
      </c>
      <c r="H49" s="78">
        <v>0</v>
      </c>
      <c r="I49" s="77">
        <v>0</v>
      </c>
      <c r="J49" s="78">
        <v>0</v>
      </c>
      <c r="K49" s="77">
        <v>0</v>
      </c>
      <c r="L49" s="78">
        <v>0</v>
      </c>
    </row>
    <row r="50" spans="1:12" x14ac:dyDescent="0.25">
      <c r="A50" s="106">
        <v>42</v>
      </c>
      <c r="B50" s="106" t="s">
        <v>81</v>
      </c>
      <c r="C50" s="77"/>
      <c r="D50" s="78"/>
      <c r="E50" s="77">
        <v>0</v>
      </c>
      <c r="F50" s="78">
        <v>0</v>
      </c>
      <c r="G50" s="77">
        <v>0</v>
      </c>
      <c r="H50" s="78">
        <v>0</v>
      </c>
      <c r="I50" s="77">
        <v>0</v>
      </c>
      <c r="J50" s="78">
        <v>0</v>
      </c>
      <c r="K50" s="77">
        <v>0</v>
      </c>
      <c r="L50" s="78">
        <v>0</v>
      </c>
    </row>
    <row r="51" spans="1:12" x14ac:dyDescent="0.25">
      <c r="A51" s="106">
        <v>43</v>
      </c>
      <c r="B51" s="106" t="s">
        <v>82</v>
      </c>
      <c r="C51" s="77"/>
      <c r="D51" s="78"/>
      <c r="E51" s="77">
        <v>0</v>
      </c>
      <c r="F51" s="78">
        <v>0</v>
      </c>
      <c r="G51" s="77">
        <v>0</v>
      </c>
      <c r="H51" s="78">
        <v>0</v>
      </c>
      <c r="I51" s="77">
        <v>0</v>
      </c>
      <c r="J51" s="78">
        <v>0</v>
      </c>
      <c r="K51" s="77">
        <v>0</v>
      </c>
      <c r="L51" s="78">
        <v>0</v>
      </c>
    </row>
    <row r="52" spans="1:12" x14ac:dyDescent="0.25">
      <c r="A52" s="106">
        <v>44</v>
      </c>
      <c r="B52" s="106" t="s">
        <v>83</v>
      </c>
      <c r="C52" s="77"/>
      <c r="D52" s="78"/>
      <c r="E52" s="77">
        <v>0</v>
      </c>
      <c r="F52" s="78">
        <v>0</v>
      </c>
      <c r="G52" s="77">
        <v>0</v>
      </c>
      <c r="H52" s="78">
        <v>0</v>
      </c>
      <c r="I52" s="77">
        <v>0</v>
      </c>
      <c r="J52" s="78">
        <v>0</v>
      </c>
      <c r="K52" s="77">
        <v>0</v>
      </c>
      <c r="L52" s="78">
        <v>0</v>
      </c>
    </row>
    <row r="53" spans="1:12" x14ac:dyDescent="0.25">
      <c r="A53" s="106">
        <v>45</v>
      </c>
      <c r="B53" s="106" t="s">
        <v>84</v>
      </c>
      <c r="C53" s="77"/>
      <c r="D53" s="78"/>
      <c r="E53" s="77">
        <v>0</v>
      </c>
      <c r="F53" s="78">
        <v>0</v>
      </c>
      <c r="G53" s="77">
        <v>0</v>
      </c>
      <c r="H53" s="78">
        <v>0</v>
      </c>
      <c r="I53" s="77">
        <v>0</v>
      </c>
      <c r="J53" s="78">
        <v>0</v>
      </c>
      <c r="K53" s="77">
        <v>0</v>
      </c>
      <c r="L53" s="78">
        <v>0</v>
      </c>
    </row>
    <row r="54" spans="1:12" x14ac:dyDescent="0.25">
      <c r="A54" s="106">
        <v>46</v>
      </c>
      <c r="B54" s="106" t="s">
        <v>85</v>
      </c>
      <c r="C54" s="77"/>
      <c r="D54" s="78"/>
      <c r="E54" s="77">
        <v>0</v>
      </c>
      <c r="F54" s="78">
        <v>0</v>
      </c>
      <c r="G54" s="77">
        <v>0</v>
      </c>
      <c r="H54" s="78">
        <v>0</v>
      </c>
      <c r="I54" s="77">
        <v>0</v>
      </c>
      <c r="J54" s="78">
        <v>0</v>
      </c>
      <c r="K54" s="77">
        <v>0</v>
      </c>
      <c r="L54" s="78">
        <v>0</v>
      </c>
    </row>
    <row r="55" spans="1:12" x14ac:dyDescent="0.25">
      <c r="A55" s="106">
        <v>47</v>
      </c>
      <c r="B55" s="106" t="s">
        <v>86</v>
      </c>
      <c r="C55" s="77"/>
      <c r="D55" s="78"/>
      <c r="E55" s="77">
        <v>0</v>
      </c>
      <c r="F55" s="78">
        <v>0</v>
      </c>
      <c r="G55" s="77">
        <v>0</v>
      </c>
      <c r="H55" s="78">
        <v>0</v>
      </c>
      <c r="I55" s="77">
        <v>0</v>
      </c>
      <c r="J55" s="78">
        <v>0</v>
      </c>
      <c r="K55" s="77">
        <v>0</v>
      </c>
      <c r="L55" s="78">
        <v>0</v>
      </c>
    </row>
    <row r="56" spans="1:12" x14ac:dyDescent="0.25">
      <c r="A56" s="106">
        <v>48</v>
      </c>
      <c r="B56" s="106" t="s">
        <v>87</v>
      </c>
      <c r="C56" s="77"/>
      <c r="D56" s="78"/>
      <c r="E56" s="77">
        <v>0</v>
      </c>
      <c r="F56" s="78">
        <v>0</v>
      </c>
      <c r="G56" s="77">
        <v>0</v>
      </c>
      <c r="H56" s="78">
        <v>0</v>
      </c>
      <c r="I56" s="77">
        <v>0</v>
      </c>
      <c r="J56" s="78">
        <v>0</v>
      </c>
      <c r="K56" s="77">
        <v>0</v>
      </c>
      <c r="L56" s="78">
        <v>0</v>
      </c>
    </row>
    <row r="57" spans="1:12" x14ac:dyDescent="0.25">
      <c r="A57" s="106">
        <v>49</v>
      </c>
      <c r="B57" s="106" t="s">
        <v>88</v>
      </c>
      <c r="C57" s="77"/>
      <c r="D57" s="78"/>
      <c r="E57" s="77">
        <v>0</v>
      </c>
      <c r="F57" s="78">
        <v>0</v>
      </c>
      <c r="G57" s="77">
        <v>0</v>
      </c>
      <c r="H57" s="78">
        <v>0</v>
      </c>
      <c r="I57" s="77">
        <v>0</v>
      </c>
      <c r="J57" s="78">
        <v>0</v>
      </c>
      <c r="K57" s="77">
        <v>0</v>
      </c>
      <c r="L57" s="78">
        <v>0</v>
      </c>
    </row>
    <row r="58" spans="1:12" x14ac:dyDescent="0.25">
      <c r="A58" s="106">
        <v>50</v>
      </c>
      <c r="B58" s="106" t="s">
        <v>89</v>
      </c>
      <c r="C58" s="77"/>
      <c r="D58" s="78"/>
      <c r="E58" s="77">
        <v>0</v>
      </c>
      <c r="F58" s="78">
        <v>0</v>
      </c>
      <c r="G58" s="77">
        <v>0</v>
      </c>
      <c r="H58" s="78">
        <v>0</v>
      </c>
      <c r="I58" s="77">
        <v>0</v>
      </c>
      <c r="J58" s="78">
        <v>0</v>
      </c>
      <c r="K58" s="77">
        <v>0</v>
      </c>
      <c r="L58" s="78">
        <v>0</v>
      </c>
    </row>
    <row r="59" spans="1:12" x14ac:dyDescent="0.25">
      <c r="A59" s="106">
        <v>51</v>
      </c>
      <c r="B59" s="106" t="s">
        <v>90</v>
      </c>
      <c r="C59" s="77"/>
      <c r="D59" s="78"/>
      <c r="E59" s="77">
        <v>0</v>
      </c>
      <c r="F59" s="78">
        <v>0</v>
      </c>
      <c r="G59" s="77">
        <v>0</v>
      </c>
      <c r="H59" s="78">
        <v>0</v>
      </c>
      <c r="I59" s="77">
        <v>0</v>
      </c>
      <c r="J59" s="78">
        <v>0</v>
      </c>
      <c r="K59" s="77">
        <v>0</v>
      </c>
      <c r="L59" s="78">
        <v>0</v>
      </c>
    </row>
    <row r="60" spans="1:12" x14ac:dyDescent="0.25">
      <c r="A60" s="106">
        <v>52</v>
      </c>
      <c r="B60" s="106" t="s">
        <v>91</v>
      </c>
      <c r="C60" s="77"/>
      <c r="D60" s="78"/>
      <c r="E60" s="77">
        <v>0</v>
      </c>
      <c r="F60" s="78">
        <v>0</v>
      </c>
      <c r="G60" s="77">
        <v>0</v>
      </c>
      <c r="H60" s="78">
        <v>0</v>
      </c>
      <c r="I60" s="77">
        <v>0</v>
      </c>
      <c r="J60" s="78">
        <v>0</v>
      </c>
      <c r="K60" s="77">
        <v>0</v>
      </c>
      <c r="L60" s="78">
        <v>0</v>
      </c>
    </row>
    <row r="61" spans="1:12" x14ac:dyDescent="0.25">
      <c r="A61" s="106">
        <v>53</v>
      </c>
      <c r="B61" s="106" t="s">
        <v>92</v>
      </c>
      <c r="C61" s="77"/>
      <c r="D61" s="78"/>
      <c r="E61" s="77">
        <v>0</v>
      </c>
      <c r="F61" s="78">
        <v>0</v>
      </c>
      <c r="G61" s="77">
        <v>0</v>
      </c>
      <c r="H61" s="78">
        <v>0</v>
      </c>
      <c r="I61" s="77">
        <v>0</v>
      </c>
      <c r="J61" s="78">
        <v>0</v>
      </c>
      <c r="K61" s="77">
        <v>0</v>
      </c>
      <c r="L61" s="78">
        <v>0</v>
      </c>
    </row>
    <row r="62" spans="1:12" x14ac:dyDescent="0.25">
      <c r="A62" s="106">
        <v>54</v>
      </c>
      <c r="B62" s="106" t="s">
        <v>93</v>
      </c>
      <c r="C62" s="77"/>
      <c r="D62" s="78"/>
      <c r="E62" s="77">
        <v>0</v>
      </c>
      <c r="F62" s="78">
        <v>0</v>
      </c>
      <c r="G62" s="77">
        <v>0</v>
      </c>
      <c r="H62" s="78">
        <v>0</v>
      </c>
      <c r="I62" s="77">
        <v>0</v>
      </c>
      <c r="J62" s="78">
        <v>0</v>
      </c>
      <c r="K62" s="77">
        <v>0</v>
      </c>
      <c r="L62" s="78">
        <v>0</v>
      </c>
    </row>
    <row r="63" spans="1:12" x14ac:dyDescent="0.25">
      <c r="A63" s="106">
        <v>55</v>
      </c>
      <c r="B63" s="106" t="s">
        <v>94</v>
      </c>
      <c r="C63" s="77"/>
      <c r="D63" s="78"/>
      <c r="E63" s="77">
        <v>0</v>
      </c>
      <c r="F63" s="78">
        <v>0</v>
      </c>
      <c r="G63" s="77">
        <v>0</v>
      </c>
      <c r="H63" s="78">
        <v>0</v>
      </c>
      <c r="I63" s="77">
        <v>0</v>
      </c>
      <c r="J63" s="78">
        <v>0</v>
      </c>
      <c r="K63" s="77">
        <v>0</v>
      </c>
      <c r="L63" s="78">
        <v>0</v>
      </c>
    </row>
    <row r="64" spans="1:12" x14ac:dyDescent="0.25">
      <c r="A64" s="106">
        <v>56</v>
      </c>
      <c r="B64" s="106" t="s">
        <v>95</v>
      </c>
      <c r="C64" s="77"/>
      <c r="D64" s="78"/>
      <c r="E64" s="77">
        <v>0</v>
      </c>
      <c r="F64" s="78">
        <v>0</v>
      </c>
      <c r="G64" s="77">
        <v>0</v>
      </c>
      <c r="H64" s="78">
        <v>0</v>
      </c>
      <c r="I64" s="77">
        <v>0</v>
      </c>
      <c r="J64" s="78">
        <v>0</v>
      </c>
      <c r="K64" s="77">
        <v>0</v>
      </c>
      <c r="L64" s="78">
        <v>0</v>
      </c>
    </row>
    <row r="65" spans="1:12" x14ac:dyDescent="0.25">
      <c r="A65" s="106">
        <v>57</v>
      </c>
      <c r="B65" s="106" t="s">
        <v>96</v>
      </c>
      <c r="C65" s="77"/>
      <c r="D65" s="78"/>
      <c r="E65" s="77">
        <v>0</v>
      </c>
      <c r="F65" s="78">
        <v>0</v>
      </c>
      <c r="G65" s="77">
        <v>0</v>
      </c>
      <c r="H65" s="78">
        <v>0</v>
      </c>
      <c r="I65" s="77">
        <v>0</v>
      </c>
      <c r="J65" s="78">
        <v>0</v>
      </c>
      <c r="K65" s="77">
        <v>0</v>
      </c>
      <c r="L65" s="78">
        <v>0</v>
      </c>
    </row>
    <row r="66" spans="1:12" x14ac:dyDescent="0.25">
      <c r="A66" s="106">
        <v>58</v>
      </c>
      <c r="B66" s="106" t="s">
        <v>97</v>
      </c>
      <c r="C66" s="77"/>
      <c r="D66" s="78"/>
      <c r="E66" s="77">
        <v>0</v>
      </c>
      <c r="F66" s="78">
        <v>0</v>
      </c>
      <c r="G66" s="77">
        <v>0</v>
      </c>
      <c r="H66" s="78">
        <v>0</v>
      </c>
      <c r="I66" s="77">
        <v>0</v>
      </c>
      <c r="J66" s="78">
        <v>0</v>
      </c>
      <c r="K66" s="77">
        <v>0</v>
      </c>
      <c r="L66" s="78">
        <v>0</v>
      </c>
    </row>
    <row r="67" spans="1:12" x14ac:dyDescent="0.25">
      <c r="A67" s="106">
        <v>59</v>
      </c>
      <c r="B67" s="106" t="s">
        <v>98</v>
      </c>
      <c r="C67" s="77"/>
      <c r="D67" s="78"/>
      <c r="E67" s="77">
        <v>0</v>
      </c>
      <c r="F67" s="78">
        <v>0</v>
      </c>
      <c r="G67" s="77">
        <v>0</v>
      </c>
      <c r="H67" s="78">
        <v>0</v>
      </c>
      <c r="I67" s="77">
        <v>0</v>
      </c>
      <c r="J67" s="78">
        <v>0</v>
      </c>
      <c r="K67" s="77">
        <v>0</v>
      </c>
      <c r="L67" s="78">
        <v>0</v>
      </c>
    </row>
    <row r="68" spans="1:12" x14ac:dyDescent="0.25">
      <c r="A68" s="106">
        <v>60</v>
      </c>
      <c r="B68" s="106" t="s">
        <v>99</v>
      </c>
      <c r="C68" s="77"/>
      <c r="D68" s="78"/>
      <c r="E68" s="77">
        <v>0</v>
      </c>
      <c r="F68" s="78">
        <v>0</v>
      </c>
      <c r="G68" s="77">
        <v>0</v>
      </c>
      <c r="H68" s="78">
        <v>0</v>
      </c>
      <c r="I68" s="77">
        <v>0</v>
      </c>
      <c r="J68" s="78">
        <v>0</v>
      </c>
      <c r="K68" s="77">
        <v>0</v>
      </c>
      <c r="L68" s="78">
        <v>0</v>
      </c>
    </row>
    <row r="69" spans="1:12" x14ac:dyDescent="0.25">
      <c r="A69" s="106">
        <v>61</v>
      </c>
      <c r="B69" s="106" t="s">
        <v>100</v>
      </c>
      <c r="C69" s="77"/>
      <c r="D69" s="78"/>
      <c r="E69" s="77">
        <v>0</v>
      </c>
      <c r="F69" s="78">
        <v>0</v>
      </c>
      <c r="G69" s="77">
        <v>0</v>
      </c>
      <c r="H69" s="78">
        <v>0</v>
      </c>
      <c r="I69" s="77">
        <v>0</v>
      </c>
      <c r="J69" s="78">
        <v>0</v>
      </c>
      <c r="K69" s="77">
        <v>0</v>
      </c>
      <c r="L69" s="78">
        <v>0</v>
      </c>
    </row>
    <row r="70" spans="1:12" x14ac:dyDescent="0.25">
      <c r="A70" s="106">
        <v>62</v>
      </c>
      <c r="B70" s="106" t="s">
        <v>101</v>
      </c>
      <c r="C70" s="77"/>
      <c r="D70" s="78"/>
      <c r="E70" s="77">
        <v>0</v>
      </c>
      <c r="F70" s="78">
        <v>0</v>
      </c>
      <c r="G70" s="77">
        <v>0</v>
      </c>
      <c r="H70" s="78">
        <v>0</v>
      </c>
      <c r="I70" s="77">
        <v>0</v>
      </c>
      <c r="J70" s="78">
        <v>0</v>
      </c>
      <c r="K70" s="77">
        <v>0</v>
      </c>
      <c r="L70" s="78">
        <v>0</v>
      </c>
    </row>
    <row r="71" spans="1:12" x14ac:dyDescent="0.25">
      <c r="A71" s="106">
        <v>63</v>
      </c>
      <c r="B71" s="106" t="s">
        <v>102</v>
      </c>
      <c r="C71" s="77"/>
      <c r="D71" s="78"/>
      <c r="E71" s="77">
        <v>0</v>
      </c>
      <c r="F71" s="78">
        <v>0</v>
      </c>
      <c r="G71" s="77">
        <v>0</v>
      </c>
      <c r="H71" s="78">
        <v>0</v>
      </c>
      <c r="I71" s="77">
        <v>0</v>
      </c>
      <c r="J71" s="78">
        <v>0</v>
      </c>
      <c r="K71" s="77">
        <v>0</v>
      </c>
      <c r="L71" s="78">
        <v>0</v>
      </c>
    </row>
    <row r="72" spans="1:12" x14ac:dyDescent="0.25">
      <c r="A72" s="106">
        <v>64</v>
      </c>
      <c r="B72" s="106" t="s">
        <v>103</v>
      </c>
      <c r="C72" s="77"/>
      <c r="D72" s="78"/>
      <c r="E72" s="77">
        <v>0</v>
      </c>
      <c r="F72" s="78">
        <v>0</v>
      </c>
      <c r="G72" s="77">
        <v>0</v>
      </c>
      <c r="H72" s="78">
        <v>0</v>
      </c>
      <c r="I72" s="77">
        <v>0</v>
      </c>
      <c r="J72" s="78">
        <v>0</v>
      </c>
      <c r="K72" s="77">
        <v>0</v>
      </c>
      <c r="L72" s="78">
        <v>0</v>
      </c>
    </row>
    <row r="73" spans="1:12" x14ac:dyDescent="0.25">
      <c r="A73" s="106">
        <v>65</v>
      </c>
      <c r="B73" s="106" t="s">
        <v>104</v>
      </c>
      <c r="C73" s="77"/>
      <c r="D73" s="78"/>
      <c r="E73" s="77">
        <v>0</v>
      </c>
      <c r="F73" s="78">
        <v>0</v>
      </c>
      <c r="G73" s="77">
        <v>0</v>
      </c>
      <c r="H73" s="78">
        <v>0</v>
      </c>
      <c r="I73" s="77">
        <v>0</v>
      </c>
      <c r="J73" s="78">
        <v>0</v>
      </c>
      <c r="K73" s="77">
        <v>0</v>
      </c>
      <c r="L73" s="78">
        <v>0</v>
      </c>
    </row>
    <row r="74" spans="1:12" x14ac:dyDescent="0.25">
      <c r="A74" s="106">
        <v>66</v>
      </c>
      <c r="B74" s="106" t="s">
        <v>105</v>
      </c>
      <c r="C74" s="77"/>
      <c r="D74" s="78"/>
      <c r="E74" s="77">
        <v>0</v>
      </c>
      <c r="F74" s="78">
        <v>0</v>
      </c>
      <c r="G74" s="77">
        <v>0</v>
      </c>
      <c r="H74" s="78">
        <v>0</v>
      </c>
      <c r="I74" s="77">
        <v>0</v>
      </c>
      <c r="J74" s="78">
        <v>0</v>
      </c>
      <c r="K74" s="77">
        <v>0</v>
      </c>
      <c r="L74" s="78">
        <v>0</v>
      </c>
    </row>
    <row r="75" spans="1:12" x14ac:dyDescent="0.25">
      <c r="A75" s="106">
        <v>67</v>
      </c>
      <c r="B75" s="106" t="s">
        <v>106</v>
      </c>
      <c r="C75" s="77"/>
      <c r="D75" s="78"/>
      <c r="E75" s="77">
        <v>0</v>
      </c>
      <c r="F75" s="78">
        <v>0</v>
      </c>
      <c r="G75" s="77">
        <v>0</v>
      </c>
      <c r="H75" s="78">
        <v>0</v>
      </c>
      <c r="I75" s="77">
        <v>0</v>
      </c>
      <c r="J75" s="78">
        <v>0</v>
      </c>
      <c r="K75" s="77">
        <v>0</v>
      </c>
      <c r="L75" s="78">
        <v>0</v>
      </c>
    </row>
    <row r="76" spans="1:12" x14ac:dyDescent="0.25">
      <c r="A76" s="106">
        <v>68</v>
      </c>
      <c r="B76" s="106" t="s">
        <v>107</v>
      </c>
      <c r="C76" s="77"/>
      <c r="D76" s="78"/>
      <c r="E76" s="77">
        <v>0</v>
      </c>
      <c r="F76" s="78">
        <v>0</v>
      </c>
      <c r="G76" s="77">
        <v>0</v>
      </c>
      <c r="H76" s="78">
        <v>0</v>
      </c>
      <c r="I76" s="77">
        <v>0</v>
      </c>
      <c r="J76" s="78">
        <v>0</v>
      </c>
      <c r="K76" s="77">
        <v>0</v>
      </c>
      <c r="L76" s="78">
        <v>0</v>
      </c>
    </row>
    <row r="77" spans="1:12" x14ac:dyDescent="0.25">
      <c r="A77" s="106">
        <v>69</v>
      </c>
      <c r="B77" s="106" t="s">
        <v>108</v>
      </c>
      <c r="C77" s="77"/>
      <c r="D77" s="78"/>
      <c r="E77" s="77">
        <v>0</v>
      </c>
      <c r="F77" s="78">
        <v>0</v>
      </c>
      <c r="G77" s="77">
        <v>0</v>
      </c>
      <c r="H77" s="78">
        <v>0</v>
      </c>
      <c r="I77" s="77">
        <v>0</v>
      </c>
      <c r="J77" s="78">
        <v>0</v>
      </c>
      <c r="K77" s="77">
        <v>0</v>
      </c>
      <c r="L77" s="78">
        <v>0</v>
      </c>
    </row>
    <row r="78" spans="1:12" x14ac:dyDescent="0.25">
      <c r="A78" s="106">
        <v>70</v>
      </c>
      <c r="B78" s="106" t="s">
        <v>109</v>
      </c>
      <c r="C78" s="77"/>
      <c r="D78" s="78"/>
      <c r="E78" s="77">
        <v>0</v>
      </c>
      <c r="F78" s="78">
        <v>0</v>
      </c>
      <c r="G78" s="77">
        <v>0</v>
      </c>
      <c r="H78" s="78">
        <v>0</v>
      </c>
      <c r="I78" s="77">
        <v>0</v>
      </c>
      <c r="J78" s="78">
        <v>0</v>
      </c>
      <c r="K78" s="77">
        <v>0</v>
      </c>
      <c r="L78" s="78">
        <v>0</v>
      </c>
    </row>
    <row r="79" spans="1:12" x14ac:dyDescent="0.25">
      <c r="A79" s="106">
        <v>71</v>
      </c>
      <c r="B79" s="106" t="s">
        <v>110</v>
      </c>
      <c r="C79" s="77"/>
      <c r="D79" s="78"/>
      <c r="E79" s="77">
        <v>0</v>
      </c>
      <c r="F79" s="78">
        <v>0</v>
      </c>
      <c r="G79" s="77">
        <v>0</v>
      </c>
      <c r="H79" s="78">
        <v>0</v>
      </c>
      <c r="I79" s="77">
        <v>0</v>
      </c>
      <c r="J79" s="78">
        <v>0</v>
      </c>
      <c r="K79" s="77">
        <v>0</v>
      </c>
      <c r="L79" s="78">
        <v>0</v>
      </c>
    </row>
    <row r="80" spans="1:12" x14ac:dyDescent="0.25">
      <c r="A80" s="106">
        <v>72</v>
      </c>
      <c r="B80" s="106" t="s">
        <v>111</v>
      </c>
      <c r="C80" s="77"/>
      <c r="D80" s="78"/>
      <c r="E80" s="77">
        <v>0</v>
      </c>
      <c r="F80" s="78">
        <v>0</v>
      </c>
      <c r="G80" s="77">
        <v>0</v>
      </c>
      <c r="H80" s="78">
        <v>0</v>
      </c>
      <c r="I80" s="77">
        <v>0</v>
      </c>
      <c r="J80" s="78">
        <v>0</v>
      </c>
      <c r="K80" s="77">
        <v>0</v>
      </c>
      <c r="L80" s="78">
        <v>0</v>
      </c>
    </row>
    <row r="81" spans="1:12" x14ac:dyDescent="0.25">
      <c r="A81" s="106">
        <v>73</v>
      </c>
      <c r="B81" s="106" t="s">
        <v>112</v>
      </c>
      <c r="C81" s="77"/>
      <c r="D81" s="78"/>
      <c r="E81" s="77">
        <v>0</v>
      </c>
      <c r="F81" s="78">
        <v>0</v>
      </c>
      <c r="G81" s="77">
        <v>0</v>
      </c>
      <c r="H81" s="78">
        <v>0</v>
      </c>
      <c r="I81" s="77">
        <v>0</v>
      </c>
      <c r="J81" s="78">
        <v>0</v>
      </c>
      <c r="K81" s="77">
        <v>0</v>
      </c>
      <c r="L81" s="78">
        <v>0</v>
      </c>
    </row>
    <row r="82" spans="1:12" x14ac:dyDescent="0.25">
      <c r="A82" s="106">
        <v>74</v>
      </c>
      <c r="B82" s="106" t="s">
        <v>113</v>
      </c>
      <c r="C82" s="77"/>
      <c r="D82" s="78"/>
      <c r="E82" s="77">
        <v>0</v>
      </c>
      <c r="F82" s="78">
        <v>0</v>
      </c>
      <c r="G82" s="77">
        <v>0</v>
      </c>
      <c r="H82" s="78">
        <v>0</v>
      </c>
      <c r="I82" s="77">
        <v>0</v>
      </c>
      <c r="J82" s="78">
        <v>0</v>
      </c>
      <c r="K82" s="77">
        <v>0</v>
      </c>
      <c r="L82" s="78">
        <v>0</v>
      </c>
    </row>
    <row r="83" spans="1:12" x14ac:dyDescent="0.25">
      <c r="A83" s="106">
        <v>75</v>
      </c>
      <c r="B83" s="106" t="s">
        <v>114</v>
      </c>
      <c r="C83" s="77"/>
      <c r="D83" s="78"/>
      <c r="E83" s="77">
        <v>0</v>
      </c>
      <c r="F83" s="78">
        <v>0</v>
      </c>
      <c r="G83" s="77">
        <v>0</v>
      </c>
      <c r="H83" s="78">
        <v>0</v>
      </c>
      <c r="I83" s="77">
        <v>0</v>
      </c>
      <c r="J83" s="78">
        <v>0</v>
      </c>
      <c r="K83" s="77">
        <v>0</v>
      </c>
      <c r="L83" s="78">
        <v>0</v>
      </c>
    </row>
    <row r="84" spans="1:12" x14ac:dyDescent="0.25">
      <c r="A84" s="106">
        <v>76</v>
      </c>
      <c r="B84" s="106" t="s">
        <v>115</v>
      </c>
      <c r="C84" s="77"/>
      <c r="D84" s="78"/>
      <c r="E84" s="77">
        <v>0</v>
      </c>
      <c r="F84" s="78">
        <v>0</v>
      </c>
      <c r="G84" s="77">
        <v>0</v>
      </c>
      <c r="H84" s="78">
        <v>0</v>
      </c>
      <c r="I84" s="77">
        <v>0</v>
      </c>
      <c r="J84" s="78">
        <v>0</v>
      </c>
      <c r="K84" s="77">
        <v>0</v>
      </c>
      <c r="L84" s="78">
        <v>0</v>
      </c>
    </row>
    <row r="85" spans="1:12" x14ac:dyDescent="0.25">
      <c r="A85" s="106">
        <v>77</v>
      </c>
      <c r="B85" s="106" t="s">
        <v>116</v>
      </c>
      <c r="C85" s="77"/>
      <c r="D85" s="78"/>
      <c r="E85" s="77">
        <v>0</v>
      </c>
      <c r="F85" s="78">
        <v>0</v>
      </c>
      <c r="G85" s="77">
        <v>0</v>
      </c>
      <c r="H85" s="78">
        <v>0</v>
      </c>
      <c r="I85" s="77">
        <v>0</v>
      </c>
      <c r="J85" s="78">
        <v>0</v>
      </c>
      <c r="K85" s="77">
        <v>0</v>
      </c>
      <c r="L85" s="78">
        <v>0</v>
      </c>
    </row>
    <row r="86" spans="1:12" x14ac:dyDescent="0.25">
      <c r="A86" s="106">
        <v>78</v>
      </c>
      <c r="B86" s="106" t="s">
        <v>4</v>
      </c>
      <c r="C86" s="77">
        <v>602</v>
      </c>
      <c r="D86" s="78">
        <v>9978150</v>
      </c>
      <c r="E86" s="77">
        <v>151</v>
      </c>
      <c r="F86" s="78">
        <v>2494537.5</v>
      </c>
      <c r="G86" s="77">
        <v>151</v>
      </c>
      <c r="H86" s="78">
        <v>2494537.5</v>
      </c>
      <c r="I86" s="77">
        <v>151</v>
      </c>
      <c r="J86" s="78">
        <v>2494537.5</v>
      </c>
      <c r="K86" s="77">
        <v>149</v>
      </c>
      <c r="L86" s="78">
        <v>2494537.5</v>
      </c>
    </row>
    <row r="87" spans="1:12" x14ac:dyDescent="0.25">
      <c r="A87" s="106">
        <v>0</v>
      </c>
      <c r="B87" s="106" t="s">
        <v>117</v>
      </c>
      <c r="C87" s="80">
        <v>602</v>
      </c>
      <c r="D87" s="81">
        <v>9978150</v>
      </c>
      <c r="E87" s="80">
        <v>151</v>
      </c>
      <c r="F87" s="81">
        <v>2494537.5</v>
      </c>
      <c r="G87" s="80">
        <v>151</v>
      </c>
      <c r="H87" s="81">
        <v>2494537.5</v>
      </c>
      <c r="I87" s="80">
        <v>151</v>
      </c>
      <c r="J87" s="81">
        <v>2494537.5</v>
      </c>
      <c r="K87" s="80">
        <v>149</v>
      </c>
      <c r="L87" s="81">
        <v>2494537.5</v>
      </c>
    </row>
  </sheetData>
  <mergeCells count="8"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16" workbookViewId="0">
      <selection activeCell="M31" sqref="M31"/>
    </sheetView>
  </sheetViews>
  <sheetFormatPr defaultRowHeight="15" x14ac:dyDescent="0.25"/>
  <cols>
    <col min="1" max="1" width="12.42578125" customWidth="1"/>
    <col min="2" max="2" width="18.140625" customWidth="1"/>
    <col min="3" max="3" width="14.140625" customWidth="1"/>
    <col min="4" max="4" width="12.85546875" customWidth="1"/>
    <col min="5" max="5" width="12.5703125" customWidth="1"/>
    <col min="6" max="6" width="13.5703125" customWidth="1"/>
    <col min="7" max="7" width="14.140625" style="368" customWidth="1"/>
    <col min="8" max="8" width="9.140625" style="373" customWidth="1"/>
    <col min="9" max="9" width="12.5703125" style="368" customWidth="1"/>
    <col min="11" max="11" width="14.5703125" customWidth="1"/>
  </cols>
  <sheetData>
    <row r="2" spans="1:11" x14ac:dyDescent="0.25">
      <c r="A2" t="s">
        <v>150</v>
      </c>
      <c r="B2" s="369" t="s">
        <v>158</v>
      </c>
      <c r="C2" s="369"/>
      <c r="D2" s="369"/>
      <c r="E2" s="369"/>
      <c r="F2" s="369"/>
      <c r="G2" s="369"/>
    </row>
    <row r="3" spans="1:11" x14ac:dyDescent="0.25">
      <c r="A3" s="370"/>
      <c r="B3" s="371" t="s">
        <v>153</v>
      </c>
      <c r="C3" s="371"/>
      <c r="D3" s="371" t="s">
        <v>154</v>
      </c>
      <c r="E3" s="371"/>
      <c r="F3" s="371" t="s">
        <v>155</v>
      </c>
      <c r="G3" s="371"/>
      <c r="H3" s="371" t="s">
        <v>117</v>
      </c>
      <c r="I3" s="371"/>
      <c r="J3" s="378" t="s">
        <v>161</v>
      </c>
      <c r="K3" s="378"/>
    </row>
    <row r="4" spans="1:11" s="377" customFormat="1" ht="35.25" customHeight="1" x14ac:dyDescent="0.25">
      <c r="A4" s="375"/>
      <c r="B4" s="376" t="s">
        <v>156</v>
      </c>
      <c r="C4" s="376" t="s">
        <v>157</v>
      </c>
      <c r="D4" s="376" t="s">
        <v>156</v>
      </c>
      <c r="E4" s="376" t="s">
        <v>157</v>
      </c>
      <c r="F4" s="376" t="s">
        <v>156</v>
      </c>
      <c r="G4" s="376" t="s">
        <v>157</v>
      </c>
      <c r="H4" s="376" t="s">
        <v>156</v>
      </c>
      <c r="I4" s="376" t="s">
        <v>157</v>
      </c>
      <c r="J4" s="378"/>
      <c r="K4" s="378"/>
    </row>
    <row r="5" spans="1:11" x14ac:dyDescent="0.25">
      <c r="A5" s="370" t="s">
        <v>25</v>
      </c>
      <c r="B5" s="370">
        <f>'КТ аст'!C87</f>
        <v>13932</v>
      </c>
      <c r="C5" s="372">
        <f>'КТ аст'!D87</f>
        <v>53364163.350000009</v>
      </c>
      <c r="D5" s="374">
        <f>'КТ кап'!C87</f>
        <v>9405</v>
      </c>
      <c r="E5" s="372">
        <f>'КТ кап'!D87</f>
        <v>37920609.685918264</v>
      </c>
      <c r="F5" s="370">
        <f>КТ!C86</f>
        <v>300</v>
      </c>
      <c r="G5" s="372">
        <f>КТ!D86</f>
        <v>1173476.96</v>
      </c>
      <c r="H5" s="374">
        <f>B5+D5+F5</f>
        <v>23637</v>
      </c>
      <c r="I5" s="372">
        <f>C5+E5+G5</f>
        <v>92458249.995918259</v>
      </c>
      <c r="J5" s="374">
        <v>23637</v>
      </c>
      <c r="K5" s="372">
        <v>92458249.995918259</v>
      </c>
    </row>
    <row r="6" spans="1:11" x14ac:dyDescent="0.25">
      <c r="A6" s="370" t="s">
        <v>24</v>
      </c>
      <c r="B6" s="370">
        <f>'МРТ аст'!C87</f>
        <v>5412</v>
      </c>
      <c r="C6" s="372">
        <f>'МРТ аст'!D87</f>
        <v>24154145.040000003</v>
      </c>
      <c r="D6" s="374">
        <f>'МРТ кап'!C87</f>
        <v>3595</v>
      </c>
      <c r="E6" s="372">
        <f>'МРТ кап'!D87</f>
        <v>15635904.963787487</v>
      </c>
      <c r="F6" s="370">
        <f>МРТ!C86</f>
        <v>1222</v>
      </c>
      <c r="G6" s="372">
        <f>МРТ!D86</f>
        <v>5398400</v>
      </c>
      <c r="H6" s="374">
        <f t="shared" ref="H6:H11" si="0">B6+D6+F6</f>
        <v>10229</v>
      </c>
      <c r="I6" s="372">
        <f t="shared" ref="I6:I11" si="1">C6+E6+G6</f>
        <v>45188450.003787488</v>
      </c>
      <c r="J6" s="374">
        <v>10229</v>
      </c>
      <c r="K6" s="372">
        <v>45188450.003787488</v>
      </c>
    </row>
    <row r="7" spans="1:11" x14ac:dyDescent="0.25">
      <c r="A7" s="370" t="s">
        <v>151</v>
      </c>
      <c r="B7" s="370">
        <f>'энд аст'!C87</f>
        <v>24403</v>
      </c>
      <c r="C7" s="372">
        <f>'энд аст'!D87</f>
        <v>23857747.32</v>
      </c>
      <c r="D7" s="374">
        <f>'энд кап'!C87</f>
        <v>16597</v>
      </c>
      <c r="E7" s="372">
        <f>'энд кап'!D87</f>
        <v>16037701.509999998</v>
      </c>
      <c r="F7" s="370">
        <f>энд!C86</f>
        <v>0</v>
      </c>
      <c r="G7" s="372">
        <f>энд!D86</f>
        <v>0</v>
      </c>
      <c r="H7" s="374">
        <f t="shared" si="0"/>
        <v>41000</v>
      </c>
      <c r="I7" s="372">
        <f t="shared" si="1"/>
        <v>39895448.829999998</v>
      </c>
      <c r="J7" s="374">
        <v>41000</v>
      </c>
      <c r="K7" s="372">
        <v>39895460</v>
      </c>
    </row>
    <row r="8" spans="1:11" x14ac:dyDescent="0.25">
      <c r="A8" s="370" t="s">
        <v>119</v>
      </c>
      <c r="B8" s="370">
        <f>'Гист аст'!C87</f>
        <v>23432</v>
      </c>
      <c r="C8" s="372">
        <f>'Гист аст'!D87</f>
        <v>14896024.630000001</v>
      </c>
      <c r="D8" s="374">
        <f>'Гист кап '!C87</f>
        <v>19631</v>
      </c>
      <c r="E8" s="372">
        <f>'Гист кап '!D87</f>
        <v>12470081.240000002</v>
      </c>
      <c r="F8" s="370">
        <f>Гист!C86</f>
        <v>0</v>
      </c>
      <c r="G8" s="372">
        <f>Гист!D86</f>
        <v>0</v>
      </c>
      <c r="H8" s="374">
        <f t="shared" si="0"/>
        <v>43063</v>
      </c>
      <c r="I8" s="372">
        <f t="shared" si="1"/>
        <v>27366105.870000005</v>
      </c>
      <c r="J8" s="374">
        <v>43063</v>
      </c>
      <c r="K8" s="372">
        <v>27366105.870000005</v>
      </c>
    </row>
    <row r="9" spans="1:11" x14ac:dyDescent="0.25">
      <c r="A9" s="370" t="s">
        <v>33</v>
      </c>
      <c r="B9" s="370">
        <f>'УЗИ аст'!C87</f>
        <v>58818</v>
      </c>
      <c r="C9" s="372">
        <f>'УЗИ аст'!D87</f>
        <v>40455348.080000006</v>
      </c>
      <c r="D9" s="374">
        <f>'УЗИ кап'!C87</f>
        <v>37880</v>
      </c>
      <c r="E9" s="372">
        <f>'УЗИ кап'!D87</f>
        <v>27982663.500000007</v>
      </c>
      <c r="F9" s="370">
        <f>'УЗИ ССС'!C86</f>
        <v>0</v>
      </c>
      <c r="G9" s="372">
        <f>'УЗИ ССС'!D86</f>
        <v>0</v>
      </c>
      <c r="H9" s="374">
        <f t="shared" si="0"/>
        <v>96698</v>
      </c>
      <c r="I9" s="372">
        <f t="shared" si="1"/>
        <v>68438011.580000013</v>
      </c>
      <c r="J9" s="374">
        <v>96698</v>
      </c>
      <c r="K9" s="372">
        <v>68438011.580000013</v>
      </c>
    </row>
    <row r="10" spans="1:11" x14ac:dyDescent="0.25">
      <c r="A10" s="370" t="s">
        <v>152</v>
      </c>
      <c r="B10" s="370">
        <f>'ПЦР аст'!C87</f>
        <v>8607</v>
      </c>
      <c r="C10" s="372">
        <f>'ПЦР аст'!D87</f>
        <v>6736698.9000000004</v>
      </c>
      <c r="D10" s="374">
        <f>'ПЦР кап'!C87</f>
        <v>6898</v>
      </c>
      <c r="E10" s="372">
        <f>'ПЦР кап'!D87</f>
        <v>5399064.5999999987</v>
      </c>
      <c r="F10" s="370">
        <f>ПЦР!C86</f>
        <v>0</v>
      </c>
      <c r="G10" s="372">
        <f>ПЦР!D86</f>
        <v>0</v>
      </c>
      <c r="H10" s="374">
        <f t="shared" si="0"/>
        <v>15505</v>
      </c>
      <c r="I10" s="372">
        <f t="shared" si="1"/>
        <v>12135763.5</v>
      </c>
      <c r="J10" s="374">
        <v>15505</v>
      </c>
      <c r="K10" s="372">
        <v>12135763.5</v>
      </c>
    </row>
    <row r="11" spans="1:11" x14ac:dyDescent="0.25">
      <c r="A11" s="370" t="s">
        <v>159</v>
      </c>
      <c r="B11" s="370"/>
      <c r="C11" s="370"/>
      <c r="D11" s="370"/>
      <c r="E11" s="370"/>
      <c r="F11" s="370">
        <f>МГИ!C87</f>
        <v>602</v>
      </c>
      <c r="G11" s="372">
        <f>МГИ!D87</f>
        <v>9978150</v>
      </c>
      <c r="H11" s="374">
        <f t="shared" si="0"/>
        <v>602</v>
      </c>
      <c r="I11" s="372">
        <f t="shared" si="1"/>
        <v>9978150</v>
      </c>
      <c r="J11" s="374">
        <v>602</v>
      </c>
      <c r="K11" s="372">
        <v>9978150</v>
      </c>
    </row>
    <row r="13" spans="1:11" x14ac:dyDescent="0.25">
      <c r="A13" t="s">
        <v>5</v>
      </c>
    </row>
    <row r="14" spans="1:11" x14ac:dyDescent="0.25">
      <c r="A14" s="370"/>
      <c r="B14" s="371" t="s">
        <v>153</v>
      </c>
      <c r="C14" s="371"/>
      <c r="D14" s="371" t="s">
        <v>154</v>
      </c>
      <c r="E14" s="371"/>
      <c r="F14" s="371" t="s">
        <v>155</v>
      </c>
      <c r="G14" s="371"/>
      <c r="H14" s="371" t="s">
        <v>117</v>
      </c>
      <c r="I14" s="371"/>
    </row>
    <row r="15" spans="1:11" s="377" customFormat="1" ht="35.25" customHeight="1" x14ac:dyDescent="0.25">
      <c r="A15" s="375"/>
      <c r="B15" s="376" t="s">
        <v>156</v>
      </c>
      <c r="C15" s="376" t="s">
        <v>157</v>
      </c>
      <c r="D15" s="376" t="s">
        <v>156</v>
      </c>
      <c r="E15" s="376" t="s">
        <v>157</v>
      </c>
      <c r="F15" s="376" t="s">
        <v>156</v>
      </c>
      <c r="G15" s="376" t="s">
        <v>157</v>
      </c>
      <c r="H15" s="376" t="s">
        <v>156</v>
      </c>
      <c r="I15" s="376" t="s">
        <v>157</v>
      </c>
    </row>
    <row r="16" spans="1:11" x14ac:dyDescent="0.25">
      <c r="A16" s="370" t="s">
        <v>25</v>
      </c>
      <c r="B16" s="370">
        <f>'КТ аст'!E87</f>
        <v>3485</v>
      </c>
      <c r="C16" s="372">
        <f>'КТ аст'!F87</f>
        <v>13341040.84</v>
      </c>
      <c r="D16" s="370">
        <f>'КТ кап'!E87</f>
        <v>2351</v>
      </c>
      <c r="E16" s="370">
        <f>'КТ кап'!F87</f>
        <v>9480152.4199999999</v>
      </c>
      <c r="F16" s="370">
        <f>КТ!E86</f>
        <v>75</v>
      </c>
      <c r="G16" s="372">
        <f>КТ!F86</f>
        <v>293369.24</v>
      </c>
      <c r="H16" s="374">
        <f>B16+D16+F16</f>
        <v>5911</v>
      </c>
      <c r="I16" s="372">
        <f>C16+E16+G16</f>
        <v>23114562.499999996</v>
      </c>
    </row>
    <row r="17" spans="1:9" x14ac:dyDescent="0.25">
      <c r="A17" s="370" t="s">
        <v>24</v>
      </c>
      <c r="B17" s="370">
        <f>'МРТ аст'!E87</f>
        <v>1353</v>
      </c>
      <c r="C17" s="372">
        <f>'МРТ аст'!F87</f>
        <v>6038536.2700000005</v>
      </c>
      <c r="D17" s="370">
        <f>'МРТ кап'!E87</f>
        <v>898</v>
      </c>
      <c r="E17" s="370">
        <f>'МРТ кап'!F87</f>
        <v>3908976.2500000005</v>
      </c>
      <c r="F17" s="370">
        <f>МРТ!E86</f>
        <v>306</v>
      </c>
      <c r="G17" s="372">
        <f>МРТ!F86</f>
        <v>1349600</v>
      </c>
      <c r="H17" s="374">
        <f t="shared" ref="H17:H22" si="2">B17+D17+F17</f>
        <v>2557</v>
      </c>
      <c r="I17" s="372">
        <f t="shared" ref="I17:I22" si="3">C17+E17+G17</f>
        <v>11297112.520000001</v>
      </c>
    </row>
    <row r="18" spans="1:9" x14ac:dyDescent="0.25">
      <c r="A18" s="370" t="s">
        <v>151</v>
      </c>
      <c r="B18" s="370">
        <f>'энд аст'!E87</f>
        <v>6104</v>
      </c>
      <c r="C18" s="372">
        <f>'энд аст'!F87</f>
        <v>5964436.8499999987</v>
      </c>
      <c r="D18" s="370">
        <f>'энд кап'!E87</f>
        <v>4148</v>
      </c>
      <c r="E18" s="370">
        <f>'энд кап'!F87</f>
        <v>4009425.38</v>
      </c>
      <c r="F18" s="370">
        <f>энд!E86</f>
        <v>0</v>
      </c>
      <c r="G18" s="372">
        <f>энд!F86</f>
        <v>0</v>
      </c>
      <c r="H18" s="374">
        <f t="shared" si="2"/>
        <v>10252</v>
      </c>
      <c r="I18" s="372">
        <f t="shared" si="3"/>
        <v>9973862.2299999986</v>
      </c>
    </row>
    <row r="19" spans="1:9" x14ac:dyDescent="0.25">
      <c r="A19" s="370" t="s">
        <v>119</v>
      </c>
      <c r="B19" s="370">
        <f>'Гист аст'!E87</f>
        <v>5858</v>
      </c>
      <c r="C19" s="372">
        <f>'Гист аст'!F87</f>
        <v>3724006.16</v>
      </c>
      <c r="D19" s="370">
        <f>'Гист кап '!G87</f>
        <v>4908</v>
      </c>
      <c r="E19" s="372">
        <f>'Гист кап '!F87</f>
        <v>3117520.31</v>
      </c>
      <c r="F19" s="370">
        <f>Гист!E86</f>
        <v>0</v>
      </c>
      <c r="G19" s="372">
        <f>Гист!F86</f>
        <v>0</v>
      </c>
      <c r="H19" s="374">
        <f t="shared" si="2"/>
        <v>10766</v>
      </c>
      <c r="I19" s="372">
        <f t="shared" si="3"/>
        <v>6841526.4700000007</v>
      </c>
    </row>
    <row r="20" spans="1:9" x14ac:dyDescent="0.25">
      <c r="A20" s="370" t="s">
        <v>33</v>
      </c>
      <c r="B20" s="370">
        <f>'УЗИ аст'!E87</f>
        <v>14712</v>
      </c>
      <c r="C20" s="372">
        <f>'УЗИ аст'!F87</f>
        <v>10113837.080000004</v>
      </c>
      <c r="D20" s="370">
        <f>'УЗИ кап'!E87</f>
        <v>9468</v>
      </c>
      <c r="E20" s="370">
        <f>'УЗИ кап'!F87</f>
        <v>6995665.8400000008</v>
      </c>
      <c r="F20" s="370">
        <f>'УЗИ ССС'!E86</f>
        <v>0</v>
      </c>
      <c r="G20" s="372">
        <f>'УЗИ ССС'!F86</f>
        <v>0</v>
      </c>
      <c r="H20" s="374">
        <f t="shared" si="2"/>
        <v>24180</v>
      </c>
      <c r="I20" s="372">
        <f t="shared" si="3"/>
        <v>17109502.920000006</v>
      </c>
    </row>
    <row r="21" spans="1:9" x14ac:dyDescent="0.25">
      <c r="A21" s="370" t="s">
        <v>152</v>
      </c>
      <c r="B21" s="370">
        <f>'ПЦР аст'!E87</f>
        <v>0</v>
      </c>
      <c r="C21" s="370">
        <f>'ПЦР аст'!F87</f>
        <v>0</v>
      </c>
      <c r="D21" s="370">
        <f>'ПЦР кап'!E87</f>
        <v>0</v>
      </c>
      <c r="E21" s="372">
        <f>'ПЦР кап'!F87</f>
        <v>0</v>
      </c>
      <c r="F21" s="370">
        <f>ПЦР!E86</f>
        <v>0</v>
      </c>
      <c r="G21" s="372">
        <f>ПЦР!F87</f>
        <v>0</v>
      </c>
      <c r="H21" s="374">
        <f t="shared" si="2"/>
        <v>0</v>
      </c>
      <c r="I21" s="372">
        <f t="shared" si="3"/>
        <v>0</v>
      </c>
    </row>
    <row r="22" spans="1:9" x14ac:dyDescent="0.25">
      <c r="A22" s="370" t="s">
        <v>159</v>
      </c>
      <c r="B22" s="370"/>
      <c r="C22" s="370"/>
      <c r="D22" s="370"/>
      <c r="E22" s="370"/>
      <c r="F22" s="370">
        <f>МГИ!E86</f>
        <v>151</v>
      </c>
      <c r="G22" s="372">
        <f>МГИ!F87</f>
        <v>2494537.5</v>
      </c>
      <c r="H22" s="374">
        <f t="shared" si="2"/>
        <v>151</v>
      </c>
      <c r="I22" s="372">
        <f t="shared" si="3"/>
        <v>2494537.5</v>
      </c>
    </row>
    <row r="24" spans="1:9" x14ac:dyDescent="0.25">
      <c r="A24" t="s">
        <v>160</v>
      </c>
    </row>
    <row r="25" spans="1:9" x14ac:dyDescent="0.25">
      <c r="A25" s="370"/>
      <c r="B25" s="371" t="s">
        <v>153</v>
      </c>
      <c r="C25" s="371"/>
      <c r="D25" s="371" t="s">
        <v>154</v>
      </c>
      <c r="E25" s="371"/>
      <c r="F25" s="371" t="s">
        <v>155</v>
      </c>
      <c r="G25" s="371"/>
      <c r="H25" s="371" t="s">
        <v>117</v>
      </c>
      <c r="I25" s="371"/>
    </row>
    <row r="26" spans="1:9" s="377" customFormat="1" ht="35.25" customHeight="1" x14ac:dyDescent="0.25">
      <c r="A26" s="375"/>
      <c r="B26" s="376" t="s">
        <v>156</v>
      </c>
      <c r="C26" s="376" t="s">
        <v>157</v>
      </c>
      <c r="D26" s="376" t="s">
        <v>156</v>
      </c>
      <c r="E26" s="376" t="s">
        <v>157</v>
      </c>
      <c r="F26" s="376" t="s">
        <v>156</v>
      </c>
      <c r="G26" s="376" t="s">
        <v>157</v>
      </c>
      <c r="H26" s="376" t="s">
        <v>156</v>
      </c>
      <c r="I26" s="376" t="s">
        <v>157</v>
      </c>
    </row>
    <row r="27" spans="1:9" x14ac:dyDescent="0.25">
      <c r="A27" s="370" t="s">
        <v>25</v>
      </c>
      <c r="B27" s="370">
        <f>'КТ аст'!G87</f>
        <v>3639</v>
      </c>
      <c r="C27" s="370">
        <f>'КТ аст'!H87</f>
        <v>14321762.83</v>
      </c>
      <c r="D27" s="370">
        <f>'КТ кап'!G87</f>
        <v>2519</v>
      </c>
      <c r="E27" s="370">
        <f>'КТ кап'!H87</f>
        <v>9785314.5899999999</v>
      </c>
      <c r="F27" s="370">
        <f>КТ!G86</f>
        <v>75</v>
      </c>
      <c r="G27" s="372">
        <f>КТ!H86</f>
        <v>293369.24</v>
      </c>
      <c r="H27" s="374">
        <f>B27+D27+F27</f>
        <v>6233</v>
      </c>
      <c r="I27" s="372">
        <f>C27+E27+G27</f>
        <v>24400446.66</v>
      </c>
    </row>
    <row r="28" spans="1:9" x14ac:dyDescent="0.25">
      <c r="A28" s="370" t="s">
        <v>24</v>
      </c>
      <c r="B28" s="370">
        <f>'МРТ аст'!G87</f>
        <v>1425</v>
      </c>
      <c r="C28" s="370">
        <f>'МРТ аст'!H87</f>
        <v>6051455.8199999994</v>
      </c>
      <c r="D28" s="370">
        <f>'МРТ кап'!G87</f>
        <v>941</v>
      </c>
      <c r="E28" s="370">
        <f>'МРТ кап'!H87</f>
        <v>3918044.6140000001</v>
      </c>
      <c r="F28" s="370">
        <f>МРТ!G86</f>
        <v>306</v>
      </c>
      <c r="G28" s="372">
        <f>МРТ!H86</f>
        <v>1349600</v>
      </c>
      <c r="H28" s="374">
        <f t="shared" ref="H28:H33" si="4">B28+D28+F28</f>
        <v>2672</v>
      </c>
      <c r="I28" s="372">
        <f t="shared" ref="I28:I33" si="5">C28+E28+G28</f>
        <v>11319100.434</v>
      </c>
    </row>
    <row r="29" spans="1:9" x14ac:dyDescent="0.25">
      <c r="A29" s="370" t="s">
        <v>151</v>
      </c>
      <c r="B29" s="370">
        <f>'энд аст'!G87</f>
        <v>6199</v>
      </c>
      <c r="C29" s="370">
        <f>'энд аст'!H87</f>
        <v>6020947.4299999997</v>
      </c>
      <c r="D29" s="370">
        <f>'энд кап'!G87</f>
        <v>4118</v>
      </c>
      <c r="E29" s="370">
        <f>'энд кап'!H87</f>
        <v>4030031.0199999996</v>
      </c>
      <c r="F29" s="370">
        <f>энд!E96</f>
        <v>0</v>
      </c>
      <c r="G29" s="372">
        <f>энд!F96</f>
        <v>0</v>
      </c>
      <c r="H29" s="374">
        <f t="shared" si="4"/>
        <v>10317</v>
      </c>
      <c r="I29" s="372">
        <f t="shared" si="5"/>
        <v>10050978.449999999</v>
      </c>
    </row>
    <row r="30" spans="1:9" x14ac:dyDescent="0.25">
      <c r="A30" s="370" t="s">
        <v>119</v>
      </c>
      <c r="B30" s="370">
        <f>'Гист аст'!G87</f>
        <v>5858</v>
      </c>
      <c r="C30" s="370">
        <f>'Гист аст'!H87</f>
        <v>3724006.16</v>
      </c>
      <c r="D30" s="370">
        <f>'Гист кап '!G87</f>
        <v>4908</v>
      </c>
      <c r="E30" s="372">
        <f>'Гист кап '!H87</f>
        <v>3117520.31</v>
      </c>
      <c r="F30" s="370">
        <f>Гист!E96</f>
        <v>0</v>
      </c>
      <c r="G30" s="372">
        <f>Гист!F96</f>
        <v>0</v>
      </c>
      <c r="H30" s="374">
        <f t="shared" si="4"/>
        <v>10766</v>
      </c>
      <c r="I30" s="372">
        <f t="shared" si="5"/>
        <v>6841526.4700000007</v>
      </c>
    </row>
    <row r="31" spans="1:9" x14ac:dyDescent="0.25">
      <c r="A31" s="370" t="s">
        <v>33</v>
      </c>
      <c r="B31" s="370">
        <f>'УЗИ аст'!G87</f>
        <v>14712</v>
      </c>
      <c r="C31" s="370">
        <f>'УЗИ аст'!H87</f>
        <v>10202684.160000004</v>
      </c>
      <c r="D31" s="370">
        <f>'УЗИ кап'!G87</f>
        <v>9468</v>
      </c>
      <c r="E31" s="370">
        <f>'УЗИ кап'!H87</f>
        <v>7015099.9700000007</v>
      </c>
      <c r="F31" s="370">
        <f>'УЗИ ССС'!E96</f>
        <v>0</v>
      </c>
      <c r="G31" s="372">
        <f>'УЗИ ССС'!F96</f>
        <v>0</v>
      </c>
      <c r="H31" s="374">
        <f t="shared" si="4"/>
        <v>24180</v>
      </c>
      <c r="I31" s="372">
        <f t="shared" si="5"/>
        <v>17217784.130000003</v>
      </c>
    </row>
    <row r="32" spans="1:9" x14ac:dyDescent="0.25">
      <c r="A32" s="370" t="s">
        <v>152</v>
      </c>
      <c r="B32" s="370">
        <f>'ПЦР аст'!G87</f>
        <v>8607</v>
      </c>
      <c r="C32" s="370">
        <f>'ПЦР аст'!H87</f>
        <v>6736698.9000000004</v>
      </c>
      <c r="D32" s="370">
        <f>'ПЦР кап'!G87</f>
        <v>6898</v>
      </c>
      <c r="E32" s="372">
        <f>'ПЦР кап'!H87</f>
        <v>5399064.5999999987</v>
      </c>
      <c r="F32" s="370">
        <f>ПЦР!E96</f>
        <v>0</v>
      </c>
      <c r="G32" s="372">
        <f>ПЦР!F97</f>
        <v>0</v>
      </c>
      <c r="H32" s="374">
        <f t="shared" si="4"/>
        <v>15505</v>
      </c>
      <c r="I32" s="372">
        <f t="shared" si="5"/>
        <v>12135763.5</v>
      </c>
    </row>
    <row r="33" spans="1:9" x14ac:dyDescent="0.25">
      <c r="A33" s="370" t="s">
        <v>159</v>
      </c>
      <c r="B33" s="370"/>
      <c r="C33" s="370"/>
      <c r="D33" s="370"/>
      <c r="E33" s="370"/>
      <c r="F33" s="370">
        <f>МГИ!G86</f>
        <v>151</v>
      </c>
      <c r="G33" s="372">
        <f>МГИ!H86</f>
        <v>2494537.5</v>
      </c>
      <c r="H33" s="374">
        <f t="shared" si="4"/>
        <v>151</v>
      </c>
      <c r="I33" s="372">
        <f t="shared" si="5"/>
        <v>2494537.5</v>
      </c>
    </row>
    <row r="35" spans="1:9" x14ac:dyDescent="0.25">
      <c r="A35" s="370" t="s">
        <v>25</v>
      </c>
      <c r="B35" s="374">
        <f>B16+B27</f>
        <v>7124</v>
      </c>
      <c r="C35" s="375">
        <f>C16+C27</f>
        <v>27662803.670000002</v>
      </c>
      <c r="D35" s="374">
        <f>D16+D27</f>
        <v>4870</v>
      </c>
      <c r="E35" s="375">
        <f>E16+E27</f>
        <v>19265467.009999998</v>
      </c>
      <c r="F35" s="374">
        <f>F16+F27</f>
        <v>150</v>
      </c>
      <c r="G35" s="375">
        <f>G16+G27</f>
        <v>586738.48</v>
      </c>
      <c r="H35" s="374">
        <f>B35+D35+F35</f>
        <v>12144</v>
      </c>
      <c r="I35" s="372">
        <f>C35+E35+G35</f>
        <v>47515009.159999996</v>
      </c>
    </row>
    <row r="36" spans="1:9" x14ac:dyDescent="0.25">
      <c r="A36" s="370" t="s">
        <v>24</v>
      </c>
      <c r="B36" s="374">
        <f t="shared" ref="B36:C40" si="6">B17+B28</f>
        <v>2778</v>
      </c>
      <c r="C36" s="375">
        <f t="shared" si="6"/>
        <v>12089992.09</v>
      </c>
      <c r="D36" s="374">
        <f t="shared" ref="D36:E36" si="7">D17+D28</f>
        <v>1839</v>
      </c>
      <c r="E36" s="375">
        <f t="shared" si="7"/>
        <v>7827020.8640000001</v>
      </c>
      <c r="F36" s="374">
        <f t="shared" ref="F36:G36" si="8">F17+F28</f>
        <v>612</v>
      </c>
      <c r="G36" s="375">
        <f t="shared" si="8"/>
        <v>2699200</v>
      </c>
      <c r="H36" s="374">
        <f t="shared" ref="H36:H41" si="9">B36+D36+F36</f>
        <v>5229</v>
      </c>
      <c r="I36" s="372">
        <f t="shared" ref="I36:I41" si="10">C36+E36+G36</f>
        <v>22616212.954</v>
      </c>
    </row>
    <row r="37" spans="1:9" x14ac:dyDescent="0.25">
      <c r="A37" s="370" t="s">
        <v>151</v>
      </c>
      <c r="B37" s="374">
        <f t="shared" si="6"/>
        <v>12303</v>
      </c>
      <c r="C37" s="375">
        <f t="shared" si="6"/>
        <v>11985384.279999997</v>
      </c>
      <c r="D37" s="374">
        <f t="shared" ref="D37:E37" si="11">D18+D29</f>
        <v>8266</v>
      </c>
      <c r="E37" s="375">
        <f t="shared" si="11"/>
        <v>8039456.3999999994</v>
      </c>
      <c r="F37" s="374">
        <f t="shared" ref="F37:G37" si="12">F18+F29</f>
        <v>0</v>
      </c>
      <c r="G37" s="375">
        <f t="shared" si="12"/>
        <v>0</v>
      </c>
      <c r="H37" s="374">
        <f t="shared" si="9"/>
        <v>20569</v>
      </c>
      <c r="I37" s="372">
        <f t="shared" si="10"/>
        <v>20024840.679999996</v>
      </c>
    </row>
    <row r="38" spans="1:9" x14ac:dyDescent="0.25">
      <c r="A38" s="370" t="s">
        <v>119</v>
      </c>
      <c r="B38" s="374">
        <f t="shared" si="6"/>
        <v>11716</v>
      </c>
      <c r="C38" s="375">
        <f t="shared" si="6"/>
        <v>7448012.3200000003</v>
      </c>
      <c r="D38" s="374">
        <f t="shared" ref="D38:E38" si="13">D19+D30</f>
        <v>9816</v>
      </c>
      <c r="E38" s="375">
        <f t="shared" si="13"/>
        <v>6235040.6200000001</v>
      </c>
      <c r="F38" s="374">
        <f t="shared" ref="F38:G38" si="14">F19+F30</f>
        <v>0</v>
      </c>
      <c r="G38" s="375">
        <f t="shared" si="14"/>
        <v>0</v>
      </c>
      <c r="H38" s="374">
        <f t="shared" si="9"/>
        <v>21532</v>
      </c>
      <c r="I38" s="372">
        <f t="shared" si="10"/>
        <v>13683052.940000001</v>
      </c>
    </row>
    <row r="39" spans="1:9" x14ac:dyDescent="0.25">
      <c r="A39" s="370" t="s">
        <v>33</v>
      </c>
      <c r="B39" s="374">
        <f t="shared" si="6"/>
        <v>29424</v>
      </c>
      <c r="C39" s="375">
        <f t="shared" si="6"/>
        <v>20316521.24000001</v>
      </c>
      <c r="D39" s="374">
        <f t="shared" ref="D39:E39" si="15">D20+D31</f>
        <v>18936</v>
      </c>
      <c r="E39" s="375">
        <f t="shared" si="15"/>
        <v>14010765.810000002</v>
      </c>
      <c r="F39" s="374">
        <f t="shared" ref="F39:G39" si="16">F20+F31</f>
        <v>0</v>
      </c>
      <c r="G39" s="375">
        <f t="shared" si="16"/>
        <v>0</v>
      </c>
      <c r="H39" s="374">
        <f t="shared" si="9"/>
        <v>48360</v>
      </c>
      <c r="I39" s="372">
        <f t="shared" si="10"/>
        <v>34327287.050000012</v>
      </c>
    </row>
    <row r="40" spans="1:9" x14ac:dyDescent="0.25">
      <c r="A40" s="370" t="s">
        <v>152</v>
      </c>
      <c r="B40" s="374">
        <f t="shared" si="6"/>
        <v>8607</v>
      </c>
      <c r="C40" s="375">
        <f t="shared" si="6"/>
        <v>6736698.9000000004</v>
      </c>
      <c r="D40" s="374">
        <f t="shared" ref="D40:E40" si="17">D21+D32</f>
        <v>6898</v>
      </c>
      <c r="E40" s="375">
        <f t="shared" si="17"/>
        <v>5399064.5999999987</v>
      </c>
      <c r="F40" s="374">
        <f t="shared" ref="F40:G41" si="18">F21+F32</f>
        <v>0</v>
      </c>
      <c r="G40" s="375">
        <f t="shared" si="18"/>
        <v>0</v>
      </c>
      <c r="H40" s="374">
        <f t="shared" si="9"/>
        <v>15505</v>
      </c>
      <c r="I40" s="372">
        <f t="shared" si="10"/>
        <v>12135763.5</v>
      </c>
    </row>
    <row r="41" spans="1:9" x14ac:dyDescent="0.25">
      <c r="A41" s="370" t="s">
        <v>159</v>
      </c>
      <c r="B41" s="370">
        <v>0</v>
      </c>
      <c r="C41" s="370">
        <v>0</v>
      </c>
      <c r="D41" s="370">
        <v>0</v>
      </c>
      <c r="E41" s="370">
        <v>0</v>
      </c>
      <c r="F41" s="374">
        <f t="shared" si="18"/>
        <v>302</v>
      </c>
      <c r="G41" s="375">
        <f t="shared" si="18"/>
        <v>4989075</v>
      </c>
      <c r="H41" s="374">
        <f t="shared" si="9"/>
        <v>302</v>
      </c>
      <c r="I41" s="372">
        <f t="shared" si="10"/>
        <v>4989075</v>
      </c>
    </row>
  </sheetData>
  <mergeCells count="14">
    <mergeCell ref="B25:C25"/>
    <mergeCell ref="D25:E25"/>
    <mergeCell ref="F25:G25"/>
    <mergeCell ref="H25:I25"/>
    <mergeCell ref="J3:K4"/>
    <mergeCell ref="B3:C3"/>
    <mergeCell ref="D3:E3"/>
    <mergeCell ref="F3:G3"/>
    <mergeCell ref="B2:G2"/>
    <mergeCell ref="H3:I3"/>
    <mergeCell ref="B14:C14"/>
    <mergeCell ref="D14:E14"/>
    <mergeCell ref="F14:G14"/>
    <mergeCell ref="H14:I1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B89"/>
  <sheetViews>
    <sheetView workbookViewId="0">
      <pane xSplit="2" ySplit="8" topLeftCell="AF9" activePane="bottomRight" state="frozen"/>
      <selection pane="topRight" activeCell="C1" sqref="C1"/>
      <selection pane="bottomLeft" activeCell="A9" sqref="A9"/>
      <selection pane="bottomRight" activeCell="AT61" sqref="AT61"/>
    </sheetView>
  </sheetViews>
  <sheetFormatPr defaultRowHeight="15" x14ac:dyDescent="0.25"/>
  <cols>
    <col min="1" max="1" width="7.28515625" style="13" customWidth="1"/>
    <col min="2" max="2" width="46.5703125" style="13" customWidth="1"/>
    <col min="3" max="3" width="16.85546875" style="15" bestFit="1" customWidth="1"/>
    <col min="4" max="4" width="16.85546875" style="14" bestFit="1" customWidth="1"/>
    <col min="5" max="5" width="15.7109375" style="15" customWidth="1"/>
    <col min="6" max="6" width="15.7109375" style="14" customWidth="1"/>
    <col min="7" max="10" width="15.7109375" style="33" customWidth="1"/>
    <col min="11" max="11" width="16.85546875" style="50" bestFit="1" customWidth="1"/>
    <col min="12" max="12" width="16.85546875" style="49" bestFit="1" customWidth="1"/>
    <col min="13" max="13" width="15.7109375" style="50" customWidth="1"/>
    <col min="14" max="14" width="15.7109375" style="49" customWidth="1"/>
    <col min="15" max="18" width="15.7109375" style="51" customWidth="1"/>
    <col min="19" max="19" width="16.85546875" style="71" bestFit="1" customWidth="1"/>
    <col min="20" max="20" width="16.85546875" style="72" bestFit="1" customWidth="1"/>
    <col min="21" max="21" width="15.7109375" style="71" customWidth="1"/>
    <col min="22" max="22" width="15.7109375" style="72" customWidth="1"/>
    <col min="23" max="26" width="15.7109375" style="73" customWidth="1"/>
    <col min="27" max="27" width="16.85546875" style="71" bestFit="1" customWidth="1"/>
    <col min="28" max="28" width="16.85546875" style="72" bestFit="1" customWidth="1"/>
    <col min="29" max="29" width="15.7109375" style="71" customWidth="1"/>
    <col min="30" max="30" width="15.7109375" style="72" customWidth="1"/>
    <col min="31" max="34" width="15.7109375" style="73" customWidth="1"/>
    <col min="35" max="35" width="16.85546875" style="104" bestFit="1" customWidth="1"/>
    <col min="36" max="36" width="16.85546875" style="103" bestFit="1" customWidth="1"/>
    <col min="37" max="37" width="15.7109375" style="104" customWidth="1"/>
    <col min="38" max="38" width="15.7109375" style="103" customWidth="1"/>
    <col min="39" max="42" width="15.7109375" style="105" customWidth="1"/>
    <col min="43" max="43" width="16.85546875" style="82" bestFit="1" customWidth="1"/>
    <col min="44" max="44" width="16.85546875" style="83" bestFit="1" customWidth="1"/>
    <col min="45" max="45" width="15.7109375" style="82" customWidth="1"/>
    <col min="46" max="46" width="15.7109375" style="83" customWidth="1"/>
    <col min="47" max="50" width="15.7109375" style="365" customWidth="1"/>
    <col min="51" max="16384" width="9.140625" style="13"/>
  </cols>
  <sheetData>
    <row r="1" spans="1:262" s="23" customFormat="1" ht="14.25" x14ac:dyDescent="0.2">
      <c r="A1" s="16"/>
      <c r="B1" s="17"/>
      <c r="C1" s="18"/>
      <c r="D1" s="19"/>
      <c r="E1" s="20"/>
      <c r="F1" s="21"/>
      <c r="G1" s="28"/>
      <c r="H1" s="29"/>
      <c r="I1" s="28"/>
      <c r="J1" s="29"/>
      <c r="K1" s="34"/>
      <c r="L1" s="35"/>
      <c r="M1" s="36"/>
      <c r="N1" s="37"/>
      <c r="O1" s="38"/>
      <c r="P1" s="39"/>
      <c r="Q1" s="38"/>
      <c r="R1" s="39"/>
      <c r="S1" s="52"/>
      <c r="T1" s="53"/>
      <c r="U1" s="54"/>
      <c r="V1" s="55"/>
      <c r="W1" s="56"/>
      <c r="X1" s="57"/>
      <c r="Y1" s="56"/>
      <c r="Z1" s="57"/>
      <c r="AA1" s="52"/>
      <c r="AB1" s="53"/>
      <c r="AC1" s="54"/>
      <c r="AD1" s="55"/>
      <c r="AE1" s="56"/>
      <c r="AF1" s="57"/>
      <c r="AG1" s="56"/>
      <c r="AH1" s="57"/>
      <c r="AI1" s="84"/>
      <c r="AJ1" s="85"/>
      <c r="AK1" s="86"/>
      <c r="AL1" s="87"/>
      <c r="AM1" s="88"/>
      <c r="AN1" s="89"/>
      <c r="AO1" s="88"/>
      <c r="AP1" s="89"/>
      <c r="AQ1" s="18"/>
      <c r="AR1" s="19"/>
      <c r="AS1" s="20"/>
      <c r="AT1" s="21"/>
      <c r="AU1" s="28"/>
      <c r="AV1" s="29"/>
      <c r="AW1" s="28"/>
      <c r="AX1" s="29"/>
    </row>
    <row r="2" spans="1:262" s="23" customFormat="1" ht="14.25" x14ac:dyDescent="0.2">
      <c r="A2" s="16"/>
      <c r="B2" s="17"/>
      <c r="C2" s="18"/>
      <c r="D2" s="19"/>
      <c r="E2" s="20"/>
      <c r="F2" s="21"/>
      <c r="G2" s="28"/>
      <c r="H2" s="29"/>
      <c r="I2" s="28"/>
      <c r="J2" s="29"/>
      <c r="K2" s="34"/>
      <c r="L2" s="35"/>
      <c r="M2" s="36"/>
      <c r="N2" s="37"/>
      <c r="O2" s="38"/>
      <c r="P2" s="39"/>
      <c r="Q2" s="38"/>
      <c r="R2" s="39"/>
      <c r="S2" s="52"/>
      <c r="T2" s="53"/>
      <c r="U2" s="54"/>
      <c r="V2" s="55"/>
      <c r="W2" s="56"/>
      <c r="X2" s="57"/>
      <c r="Y2" s="56"/>
      <c r="Z2" s="57"/>
      <c r="AA2" s="52"/>
      <c r="AB2" s="53"/>
      <c r="AC2" s="54"/>
      <c r="AD2" s="55"/>
      <c r="AE2" s="56"/>
      <c r="AF2" s="57"/>
      <c r="AG2" s="56"/>
      <c r="AH2" s="57"/>
      <c r="AI2" s="84"/>
      <c r="AJ2" s="85"/>
      <c r="AK2" s="86"/>
      <c r="AL2" s="87"/>
      <c r="AM2" s="88"/>
      <c r="AN2" s="89"/>
      <c r="AO2" s="88"/>
      <c r="AP2" s="89"/>
      <c r="AQ2" s="18"/>
      <c r="AR2" s="19"/>
      <c r="AS2" s="20"/>
      <c r="AT2" s="21"/>
      <c r="AU2" s="28"/>
      <c r="AV2" s="29"/>
      <c r="AW2" s="28"/>
      <c r="AX2" s="29"/>
    </row>
    <row r="3" spans="1:262" s="23" customFormat="1" ht="14.25" x14ac:dyDescent="0.2">
      <c r="C3" s="20"/>
      <c r="D3" s="21"/>
      <c r="E3" s="20"/>
      <c r="F3" s="21"/>
      <c r="G3" s="28"/>
      <c r="H3" s="29"/>
      <c r="I3" s="28"/>
      <c r="J3" s="29"/>
      <c r="K3" s="36"/>
      <c r="L3" s="37"/>
      <c r="M3" s="36"/>
      <c r="N3" s="37"/>
      <c r="O3" s="38"/>
      <c r="P3" s="39"/>
      <c r="Q3" s="38"/>
      <c r="R3" s="39"/>
      <c r="S3" s="54"/>
      <c r="T3" s="55"/>
      <c r="U3" s="54"/>
      <c r="V3" s="55"/>
      <c r="W3" s="56"/>
      <c r="X3" s="57"/>
      <c r="Y3" s="56"/>
      <c r="Z3" s="57"/>
      <c r="AA3" s="54"/>
      <c r="AB3" s="55"/>
      <c r="AC3" s="54"/>
      <c r="AD3" s="55"/>
      <c r="AE3" s="56"/>
      <c r="AF3" s="57"/>
      <c r="AG3" s="56"/>
      <c r="AH3" s="57"/>
      <c r="AI3" s="86"/>
      <c r="AJ3" s="87"/>
      <c r="AK3" s="86"/>
      <c r="AL3" s="87"/>
      <c r="AM3" s="88"/>
      <c r="AN3" s="89"/>
      <c r="AO3" s="88"/>
      <c r="AP3" s="89"/>
      <c r="AQ3" s="20"/>
      <c r="AR3" s="21"/>
      <c r="AS3" s="20"/>
      <c r="AT3" s="21"/>
      <c r="AU3" s="28"/>
      <c r="AV3" s="29"/>
      <c r="AW3" s="28"/>
      <c r="AX3" s="29"/>
    </row>
    <row r="4" spans="1:262" s="23" customFormat="1" ht="14.25" x14ac:dyDescent="0.2">
      <c r="C4" s="20"/>
      <c r="D4" s="21"/>
      <c r="E4" s="20"/>
      <c r="F4" s="21"/>
      <c r="G4" s="28"/>
      <c r="H4" s="29"/>
      <c r="I4" s="28"/>
      <c r="J4" s="29"/>
      <c r="K4" s="36"/>
      <c r="L4" s="37"/>
      <c r="M4" s="36"/>
      <c r="N4" s="37"/>
      <c r="O4" s="38"/>
      <c r="P4" s="39"/>
      <c r="Q4" s="38"/>
      <c r="R4" s="39"/>
      <c r="S4" s="54"/>
      <c r="T4" s="55"/>
      <c r="U4" s="54"/>
      <c r="V4" s="55"/>
      <c r="W4" s="56"/>
      <c r="X4" s="57"/>
      <c r="Y4" s="56"/>
      <c r="Z4" s="57"/>
      <c r="AA4" s="54"/>
      <c r="AB4" s="55"/>
      <c r="AC4" s="54"/>
      <c r="AD4" s="55"/>
      <c r="AE4" s="56"/>
      <c r="AF4" s="57"/>
      <c r="AG4" s="56"/>
      <c r="AH4" s="57"/>
      <c r="AI4" s="86"/>
      <c r="AJ4" s="87"/>
      <c r="AK4" s="86"/>
      <c r="AL4" s="87"/>
      <c r="AM4" s="88"/>
      <c r="AN4" s="89"/>
      <c r="AO4" s="88"/>
      <c r="AP4" s="89"/>
      <c r="AQ4" s="20"/>
      <c r="AR4" s="21"/>
      <c r="AS4" s="20"/>
      <c r="AT4" s="21"/>
      <c r="AU4" s="28"/>
      <c r="AV4" s="29"/>
      <c r="AW4" s="28"/>
      <c r="AX4" s="29"/>
    </row>
    <row r="5" spans="1:262" s="27" customFormat="1" ht="18" x14ac:dyDescent="0.25">
      <c r="A5" s="113" t="s">
        <v>15</v>
      </c>
      <c r="B5" s="113"/>
      <c r="C5" s="113"/>
      <c r="D5" s="113"/>
      <c r="E5" s="113"/>
      <c r="F5" s="113"/>
      <c r="G5" s="113"/>
      <c r="H5" s="113"/>
      <c r="I5" s="113"/>
      <c r="J5" s="113"/>
      <c r="K5" s="40"/>
      <c r="L5" s="40"/>
      <c r="M5" s="41"/>
      <c r="N5" s="41"/>
      <c r="O5" s="41"/>
      <c r="P5" s="41"/>
      <c r="Q5" s="42"/>
      <c r="R5" s="43"/>
      <c r="S5" s="58"/>
      <c r="T5" s="58"/>
      <c r="U5" s="59"/>
      <c r="V5" s="59"/>
      <c r="W5" s="59"/>
      <c r="X5" s="59"/>
      <c r="Y5" s="60"/>
      <c r="Z5" s="61"/>
      <c r="AA5" s="58"/>
      <c r="AB5" s="58"/>
      <c r="AC5" s="59"/>
      <c r="AD5" s="59"/>
      <c r="AE5" s="59"/>
      <c r="AF5" s="59"/>
      <c r="AG5" s="60"/>
      <c r="AH5" s="61"/>
      <c r="AI5" s="90"/>
      <c r="AJ5" s="90"/>
      <c r="AK5" s="91"/>
      <c r="AL5" s="91"/>
      <c r="AM5" s="91"/>
      <c r="AN5" s="91"/>
      <c r="AO5" s="92"/>
      <c r="AP5" s="93"/>
      <c r="AQ5" s="24"/>
      <c r="AR5" s="24"/>
      <c r="AS5" s="25"/>
      <c r="AT5" s="25"/>
      <c r="AU5" s="25"/>
      <c r="AV5" s="25"/>
      <c r="AW5" s="26"/>
    </row>
    <row r="6" spans="1:262" s="23" customFormat="1" ht="14.25" x14ac:dyDescent="0.2">
      <c r="C6" s="20"/>
      <c r="D6" s="21"/>
      <c r="E6" s="20"/>
      <c r="F6" s="21"/>
      <c r="G6" s="28"/>
      <c r="H6" s="29"/>
      <c r="I6" s="28"/>
      <c r="J6" s="29"/>
      <c r="K6" s="36"/>
      <c r="L6" s="37"/>
      <c r="M6" s="36"/>
      <c r="N6" s="37"/>
      <c r="O6" s="38"/>
      <c r="P6" s="39"/>
      <c r="Q6" s="38"/>
      <c r="R6" s="39"/>
      <c r="S6" s="54"/>
      <c r="T6" s="55"/>
      <c r="U6" s="54"/>
      <c r="V6" s="55"/>
      <c r="W6" s="56"/>
      <c r="X6" s="57"/>
      <c r="Y6" s="56"/>
      <c r="Z6" s="57"/>
      <c r="AA6" s="54"/>
      <c r="AB6" s="55"/>
      <c r="AC6" s="54"/>
      <c r="AD6" s="55"/>
      <c r="AE6" s="56"/>
      <c r="AF6" s="57"/>
      <c r="AG6" s="56"/>
      <c r="AH6" s="57"/>
      <c r="AI6" s="86"/>
      <c r="AJ6" s="87"/>
      <c r="AK6" s="86"/>
      <c r="AL6" s="87"/>
      <c r="AM6" s="88"/>
      <c r="AN6" s="89"/>
      <c r="AO6" s="88"/>
      <c r="AP6" s="89"/>
      <c r="AQ6" s="20"/>
      <c r="AR6" s="21"/>
      <c r="AS6" s="20"/>
      <c r="AT6" s="21"/>
      <c r="AU6" s="28"/>
      <c r="AV6" s="29"/>
      <c r="AW6" s="28"/>
      <c r="AX6" s="29"/>
    </row>
    <row r="7" spans="1:262" ht="15" customHeight="1" x14ac:dyDescent="0.25">
      <c r="A7" s="114" t="s">
        <v>38</v>
      </c>
      <c r="B7" s="114" t="s">
        <v>39</v>
      </c>
      <c r="C7" s="115" t="s">
        <v>0</v>
      </c>
      <c r="D7" s="130"/>
      <c r="E7" s="130"/>
      <c r="F7" s="130"/>
      <c r="G7" s="130"/>
      <c r="H7" s="130"/>
      <c r="I7" s="130"/>
      <c r="J7" s="116"/>
      <c r="K7" s="121" t="s">
        <v>25</v>
      </c>
      <c r="L7" s="122"/>
      <c r="M7" s="122"/>
      <c r="N7" s="122"/>
      <c r="O7" s="122"/>
      <c r="P7" s="122"/>
      <c r="Q7" s="122"/>
      <c r="R7" s="123"/>
      <c r="S7" s="124" t="s">
        <v>24</v>
      </c>
      <c r="T7" s="125"/>
      <c r="U7" s="125"/>
      <c r="V7" s="125"/>
      <c r="W7" s="125"/>
      <c r="X7" s="125"/>
      <c r="Y7" s="125"/>
      <c r="Z7" s="126"/>
      <c r="AA7" s="124" t="s">
        <v>35</v>
      </c>
      <c r="AB7" s="125"/>
      <c r="AC7" s="125"/>
      <c r="AD7" s="125"/>
      <c r="AE7" s="125"/>
      <c r="AF7" s="125"/>
      <c r="AG7" s="125"/>
      <c r="AH7" s="126"/>
      <c r="AI7" s="127" t="s">
        <v>119</v>
      </c>
      <c r="AJ7" s="128"/>
      <c r="AK7" s="128"/>
      <c r="AL7" s="128"/>
      <c r="AM7" s="128"/>
      <c r="AN7" s="128"/>
      <c r="AO7" s="128"/>
      <c r="AP7" s="129"/>
      <c r="AQ7" s="117" t="s">
        <v>149</v>
      </c>
      <c r="AR7" s="193"/>
      <c r="AS7" s="193"/>
      <c r="AT7" s="193"/>
      <c r="AU7" s="193"/>
      <c r="AV7" s="193"/>
      <c r="AW7" s="193"/>
      <c r="AX7" s="118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</row>
    <row r="8" spans="1:262" ht="24" x14ac:dyDescent="0.25">
      <c r="A8" s="114"/>
      <c r="B8" s="114"/>
      <c r="C8" s="2" t="s">
        <v>16</v>
      </c>
      <c r="D8" s="3" t="s">
        <v>17</v>
      </c>
      <c r="E8" s="2" t="s">
        <v>18</v>
      </c>
      <c r="F8" s="3" t="s">
        <v>19</v>
      </c>
      <c r="G8" s="30" t="s">
        <v>20</v>
      </c>
      <c r="H8" s="30" t="s">
        <v>21</v>
      </c>
      <c r="I8" s="30" t="s">
        <v>22</v>
      </c>
      <c r="J8" s="30" t="s">
        <v>23</v>
      </c>
      <c r="K8" s="5" t="s">
        <v>16</v>
      </c>
      <c r="L8" s="4" t="s">
        <v>17</v>
      </c>
      <c r="M8" s="5" t="s">
        <v>18</v>
      </c>
      <c r="N8" s="4" t="s">
        <v>19</v>
      </c>
      <c r="O8" s="44" t="s">
        <v>20</v>
      </c>
      <c r="P8" s="44" t="s">
        <v>21</v>
      </c>
      <c r="Q8" s="44" t="s">
        <v>22</v>
      </c>
      <c r="R8" s="44" t="s">
        <v>23</v>
      </c>
      <c r="S8" s="62" t="s">
        <v>16</v>
      </c>
      <c r="T8" s="63" t="s">
        <v>17</v>
      </c>
      <c r="U8" s="62" t="s">
        <v>129</v>
      </c>
      <c r="V8" s="63" t="s">
        <v>19</v>
      </c>
      <c r="W8" s="64" t="s">
        <v>20</v>
      </c>
      <c r="X8" s="64" t="s">
        <v>21</v>
      </c>
      <c r="Y8" s="64" t="s">
        <v>22</v>
      </c>
      <c r="Z8" s="64" t="s">
        <v>23</v>
      </c>
      <c r="AA8" s="62" t="s">
        <v>16</v>
      </c>
      <c r="AB8" s="63" t="s">
        <v>17</v>
      </c>
      <c r="AC8" s="62" t="s">
        <v>129</v>
      </c>
      <c r="AD8" s="63" t="s">
        <v>19</v>
      </c>
      <c r="AE8" s="64" t="s">
        <v>20</v>
      </c>
      <c r="AF8" s="64" t="s">
        <v>21</v>
      </c>
      <c r="AG8" s="64" t="s">
        <v>22</v>
      </c>
      <c r="AH8" s="64" t="s">
        <v>23</v>
      </c>
      <c r="AI8" s="94" t="s">
        <v>16</v>
      </c>
      <c r="AJ8" s="95" t="s">
        <v>17</v>
      </c>
      <c r="AK8" s="94" t="s">
        <v>129</v>
      </c>
      <c r="AL8" s="95" t="s">
        <v>19</v>
      </c>
      <c r="AM8" s="96" t="s">
        <v>20</v>
      </c>
      <c r="AN8" s="96" t="s">
        <v>21</v>
      </c>
      <c r="AO8" s="96" t="s">
        <v>22</v>
      </c>
      <c r="AP8" s="96" t="s">
        <v>23</v>
      </c>
      <c r="AQ8" s="112" t="s">
        <v>16</v>
      </c>
      <c r="AR8" s="76" t="s">
        <v>17</v>
      </c>
      <c r="AS8" s="112" t="s">
        <v>129</v>
      </c>
      <c r="AT8" s="76" t="s">
        <v>19</v>
      </c>
      <c r="AU8" s="362" t="s">
        <v>20</v>
      </c>
      <c r="AV8" s="362" t="s">
        <v>21</v>
      </c>
      <c r="AW8" s="362" t="s">
        <v>22</v>
      </c>
      <c r="AX8" s="362" t="s">
        <v>23</v>
      </c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</row>
    <row r="9" spans="1:262" x14ac:dyDescent="0.25">
      <c r="A9" s="6">
        <v>1</v>
      </c>
      <c r="B9" s="6" t="s">
        <v>40</v>
      </c>
      <c r="C9" s="236">
        <v>1</v>
      </c>
      <c r="D9" s="237">
        <v>914</v>
      </c>
      <c r="E9" s="238">
        <v>16</v>
      </c>
      <c r="F9" s="239">
        <v>14624</v>
      </c>
      <c r="G9" s="31">
        <f>C9/(C9+E9)</f>
        <v>5.8823529411764705E-2</v>
      </c>
      <c r="H9" s="31">
        <f>D9/(D9+F9)</f>
        <v>5.8823529411764705E-2</v>
      </c>
      <c r="I9" s="31">
        <f>G9</f>
        <v>5.8823529411764705E-2</v>
      </c>
      <c r="J9" s="31">
        <f>H9</f>
        <v>5.8823529411764705E-2</v>
      </c>
      <c r="K9" s="12">
        <v>1</v>
      </c>
      <c r="L9" s="11">
        <v>1</v>
      </c>
      <c r="M9" s="12">
        <v>1</v>
      </c>
      <c r="N9" s="11">
        <v>1</v>
      </c>
      <c r="O9" s="45">
        <f>K9/(K9+M9)</f>
        <v>0.5</v>
      </c>
      <c r="P9" s="45">
        <f>L9/(L9+N9)</f>
        <v>0.5</v>
      </c>
      <c r="Q9" s="45">
        <f>O9</f>
        <v>0.5</v>
      </c>
      <c r="R9" s="45">
        <f>P9</f>
        <v>0.5</v>
      </c>
      <c r="S9" s="65">
        <v>1</v>
      </c>
      <c r="T9" s="66">
        <v>1</v>
      </c>
      <c r="U9" s="65">
        <v>1</v>
      </c>
      <c r="V9" s="66">
        <v>1</v>
      </c>
      <c r="W9" s="67">
        <f>S9/(S9+U9)</f>
        <v>0.5</v>
      </c>
      <c r="X9" s="67">
        <f>T9/(T9+V9)</f>
        <v>0.5</v>
      </c>
      <c r="Y9" s="67">
        <f>W9</f>
        <v>0.5</v>
      </c>
      <c r="Z9" s="67">
        <f>X9</f>
        <v>0.5</v>
      </c>
      <c r="AA9" s="65">
        <v>1</v>
      </c>
      <c r="AB9" s="66">
        <v>1</v>
      </c>
      <c r="AC9" s="65">
        <v>1</v>
      </c>
      <c r="AD9" s="66">
        <v>1</v>
      </c>
      <c r="AE9" s="67">
        <f>AA9/(AA9+AC9)</f>
        <v>0.5</v>
      </c>
      <c r="AF9" s="67">
        <f>AB9/(AB9+AD9)</f>
        <v>0.5</v>
      </c>
      <c r="AG9" s="67">
        <f>AE9</f>
        <v>0.5</v>
      </c>
      <c r="AH9" s="67">
        <f>AF9</f>
        <v>0.5</v>
      </c>
      <c r="AI9" s="97">
        <v>1</v>
      </c>
      <c r="AJ9" s="98">
        <v>1</v>
      </c>
      <c r="AK9" s="97">
        <v>1</v>
      </c>
      <c r="AL9" s="98">
        <v>1</v>
      </c>
      <c r="AM9" s="99">
        <f>AI9/(AI9+AK9)</f>
        <v>0.5</v>
      </c>
      <c r="AN9" s="99">
        <f>AJ9/(AJ9+AL9)</f>
        <v>0.5</v>
      </c>
      <c r="AO9" s="99">
        <f>AM9</f>
        <v>0.5</v>
      </c>
      <c r="AP9" s="99">
        <f>AN9</f>
        <v>0.5</v>
      </c>
      <c r="AQ9" s="77">
        <v>1</v>
      </c>
      <c r="AR9" s="78">
        <v>1</v>
      </c>
      <c r="AS9" s="77">
        <v>1</v>
      </c>
      <c r="AT9" s="78">
        <v>1</v>
      </c>
      <c r="AU9" s="363">
        <f>AQ9/(AQ9+AS9)</f>
        <v>0.5</v>
      </c>
      <c r="AV9" s="363">
        <f>AR9/(AR9+AT9)</f>
        <v>0.5</v>
      </c>
      <c r="AW9" s="363">
        <f>AU9</f>
        <v>0.5</v>
      </c>
      <c r="AX9" s="363">
        <f>AV9</f>
        <v>0.5</v>
      </c>
    </row>
    <row r="10" spans="1:262" x14ac:dyDescent="0.25">
      <c r="A10" s="6">
        <v>2</v>
      </c>
      <c r="B10" s="6" t="s">
        <v>41</v>
      </c>
      <c r="C10" s="240">
        <v>3</v>
      </c>
      <c r="D10" s="241">
        <v>2346</v>
      </c>
      <c r="E10" s="242">
        <v>72</v>
      </c>
      <c r="F10" s="243">
        <v>58322</v>
      </c>
      <c r="G10" s="31">
        <f t="shared" ref="G10:G73" si="0">C10/(C10+E10)</f>
        <v>0.04</v>
      </c>
      <c r="H10" s="31">
        <f t="shared" ref="H10:H73" si="1">D10/(D10+F10)</f>
        <v>3.866947979165293E-2</v>
      </c>
      <c r="I10" s="31">
        <f t="shared" ref="I10:I73" si="2">G10</f>
        <v>0.04</v>
      </c>
      <c r="J10" s="31">
        <f t="shared" ref="J10:J73" si="3">H10</f>
        <v>3.866947979165293E-2</v>
      </c>
      <c r="K10" s="12">
        <v>1</v>
      </c>
      <c r="L10" s="11">
        <v>1</v>
      </c>
      <c r="M10" s="12">
        <v>1</v>
      </c>
      <c r="N10" s="11">
        <v>1</v>
      </c>
      <c r="O10" s="45">
        <f t="shared" ref="O10:O73" si="4">K10/(K10+M10)</f>
        <v>0.5</v>
      </c>
      <c r="P10" s="45">
        <f t="shared" ref="P10:P73" si="5">L10/(L10+N10)</f>
        <v>0.5</v>
      </c>
      <c r="Q10" s="45">
        <f t="shared" ref="Q10:Q73" si="6">O10</f>
        <v>0.5</v>
      </c>
      <c r="R10" s="45">
        <f t="shared" ref="R10:R73" si="7">P10</f>
        <v>0.5</v>
      </c>
      <c r="S10" s="65">
        <v>1</v>
      </c>
      <c r="T10" s="66">
        <v>1</v>
      </c>
      <c r="U10" s="65">
        <v>1</v>
      </c>
      <c r="V10" s="66">
        <v>1</v>
      </c>
      <c r="W10" s="67">
        <f t="shared" ref="W10:W73" si="8">S10/(S10+U10)</f>
        <v>0.5</v>
      </c>
      <c r="X10" s="67">
        <f t="shared" ref="X10:X73" si="9">T10/(T10+V10)</f>
        <v>0.5</v>
      </c>
      <c r="Y10" s="67">
        <f t="shared" ref="Y10:Y73" si="10">W10</f>
        <v>0.5</v>
      </c>
      <c r="Z10" s="67">
        <f t="shared" ref="Z10:Z73" si="11">X10</f>
        <v>0.5</v>
      </c>
      <c r="AA10" s="65">
        <v>1</v>
      </c>
      <c r="AB10" s="66">
        <v>1</v>
      </c>
      <c r="AC10" s="65">
        <v>1</v>
      </c>
      <c r="AD10" s="66">
        <v>1</v>
      </c>
      <c r="AE10" s="67">
        <f t="shared" ref="AE10:AE73" si="12">AA10/(AA10+AC10)</f>
        <v>0.5</v>
      </c>
      <c r="AF10" s="67">
        <f t="shared" ref="AF10:AF73" si="13">AB10/(AB10+AD10)</f>
        <v>0.5</v>
      </c>
      <c r="AG10" s="67">
        <f t="shared" ref="AG10:AG73" si="14">AE10</f>
        <v>0.5</v>
      </c>
      <c r="AH10" s="67">
        <f t="shared" ref="AH10:AH73" si="15">AF10</f>
        <v>0.5</v>
      </c>
      <c r="AI10" s="97">
        <v>1</v>
      </c>
      <c r="AJ10" s="98">
        <v>1</v>
      </c>
      <c r="AK10" s="97">
        <v>1</v>
      </c>
      <c r="AL10" s="98">
        <v>1</v>
      </c>
      <c r="AM10" s="99">
        <f t="shared" ref="AM10:AM73" si="16">AI10/(AI10+AK10)</f>
        <v>0.5</v>
      </c>
      <c r="AN10" s="99">
        <f t="shared" ref="AN10:AN73" si="17">AJ10/(AJ10+AL10)</f>
        <v>0.5</v>
      </c>
      <c r="AO10" s="99">
        <f t="shared" ref="AO10:AO73" si="18">AM10</f>
        <v>0.5</v>
      </c>
      <c r="AP10" s="99">
        <f t="shared" ref="AP10:AP73" si="19">AN10</f>
        <v>0.5</v>
      </c>
      <c r="AQ10" s="77">
        <v>1</v>
      </c>
      <c r="AR10" s="78">
        <v>1</v>
      </c>
      <c r="AS10" s="77">
        <v>1</v>
      </c>
      <c r="AT10" s="78">
        <v>1</v>
      </c>
      <c r="AU10" s="363">
        <f t="shared" ref="AU10:AU73" si="20">AQ10/(AQ10+AS10)</f>
        <v>0.5</v>
      </c>
      <c r="AV10" s="363">
        <f t="shared" ref="AV10:AV73" si="21">AR10/(AR10+AT10)</f>
        <v>0.5</v>
      </c>
      <c r="AW10" s="363">
        <f t="shared" ref="AW10:AW73" si="22">AU10</f>
        <v>0.5</v>
      </c>
      <c r="AX10" s="363">
        <f t="shared" ref="AX10:AX73" si="23">AV10</f>
        <v>0.5</v>
      </c>
    </row>
    <row r="11" spans="1:262" x14ac:dyDescent="0.25">
      <c r="A11" s="6">
        <v>3</v>
      </c>
      <c r="B11" s="6" t="s">
        <v>42</v>
      </c>
      <c r="C11" s="9">
        <v>1</v>
      </c>
      <c r="D11" s="10">
        <v>1</v>
      </c>
      <c r="E11" s="9">
        <v>1</v>
      </c>
      <c r="F11" s="10">
        <v>1</v>
      </c>
      <c r="G11" s="31">
        <f t="shared" si="0"/>
        <v>0.5</v>
      </c>
      <c r="H11" s="31">
        <f t="shared" si="1"/>
        <v>0.5</v>
      </c>
      <c r="I11" s="31">
        <f t="shared" si="2"/>
        <v>0.5</v>
      </c>
      <c r="J11" s="31">
        <f t="shared" si="3"/>
        <v>0.5</v>
      </c>
      <c r="K11" s="12">
        <v>1</v>
      </c>
      <c r="L11" s="11">
        <v>1</v>
      </c>
      <c r="M11" s="12">
        <v>1</v>
      </c>
      <c r="N11" s="11">
        <v>1</v>
      </c>
      <c r="O11" s="45">
        <f t="shared" si="4"/>
        <v>0.5</v>
      </c>
      <c r="P11" s="45">
        <f t="shared" si="5"/>
        <v>0.5</v>
      </c>
      <c r="Q11" s="45">
        <f t="shared" si="6"/>
        <v>0.5</v>
      </c>
      <c r="R11" s="45">
        <f t="shared" si="7"/>
        <v>0.5</v>
      </c>
      <c r="S11" s="65">
        <v>1</v>
      </c>
      <c r="T11" s="66">
        <v>1</v>
      </c>
      <c r="U11" s="65">
        <v>1</v>
      </c>
      <c r="V11" s="66">
        <v>1</v>
      </c>
      <c r="W11" s="67">
        <f t="shared" si="8"/>
        <v>0.5</v>
      </c>
      <c r="X11" s="67">
        <f t="shared" si="9"/>
        <v>0.5</v>
      </c>
      <c r="Y11" s="67">
        <f t="shared" si="10"/>
        <v>0.5</v>
      </c>
      <c r="Z11" s="67">
        <f t="shared" si="11"/>
        <v>0.5</v>
      </c>
      <c r="AA11" s="65">
        <v>1</v>
      </c>
      <c r="AB11" s="66">
        <v>1</v>
      </c>
      <c r="AC11" s="65">
        <v>1</v>
      </c>
      <c r="AD11" s="66">
        <v>1</v>
      </c>
      <c r="AE11" s="67">
        <f t="shared" si="12"/>
        <v>0.5</v>
      </c>
      <c r="AF11" s="67">
        <f t="shared" si="13"/>
        <v>0.5</v>
      </c>
      <c r="AG11" s="67">
        <f t="shared" si="14"/>
        <v>0.5</v>
      </c>
      <c r="AH11" s="67">
        <f t="shared" si="15"/>
        <v>0.5</v>
      </c>
      <c r="AI11" s="97">
        <v>1</v>
      </c>
      <c r="AJ11" s="98">
        <v>1</v>
      </c>
      <c r="AK11" s="97">
        <v>1</v>
      </c>
      <c r="AL11" s="98">
        <v>1</v>
      </c>
      <c r="AM11" s="99">
        <f t="shared" si="16"/>
        <v>0.5</v>
      </c>
      <c r="AN11" s="99">
        <f t="shared" si="17"/>
        <v>0.5</v>
      </c>
      <c r="AO11" s="99">
        <f t="shared" si="18"/>
        <v>0.5</v>
      </c>
      <c r="AP11" s="99">
        <f t="shared" si="19"/>
        <v>0.5</v>
      </c>
      <c r="AQ11" s="77">
        <v>1</v>
      </c>
      <c r="AR11" s="78">
        <v>1</v>
      </c>
      <c r="AS11" s="77">
        <v>1</v>
      </c>
      <c r="AT11" s="78">
        <v>1</v>
      </c>
      <c r="AU11" s="363">
        <f t="shared" si="20"/>
        <v>0.5</v>
      </c>
      <c r="AV11" s="363">
        <f t="shared" si="21"/>
        <v>0.5</v>
      </c>
      <c r="AW11" s="363">
        <f t="shared" si="22"/>
        <v>0.5</v>
      </c>
      <c r="AX11" s="363">
        <f t="shared" si="23"/>
        <v>0.5</v>
      </c>
    </row>
    <row r="12" spans="1:262" x14ac:dyDescent="0.25">
      <c r="A12" s="6">
        <v>4</v>
      </c>
      <c r="B12" s="6" t="s">
        <v>43</v>
      </c>
      <c r="C12" s="9">
        <v>1</v>
      </c>
      <c r="D12" s="10">
        <v>1</v>
      </c>
      <c r="E12" s="9">
        <v>1</v>
      </c>
      <c r="F12" s="10">
        <v>1</v>
      </c>
      <c r="G12" s="31">
        <f t="shared" si="0"/>
        <v>0.5</v>
      </c>
      <c r="H12" s="31">
        <f t="shared" si="1"/>
        <v>0.5</v>
      </c>
      <c r="I12" s="31">
        <f t="shared" si="2"/>
        <v>0.5</v>
      </c>
      <c r="J12" s="31">
        <f t="shared" si="3"/>
        <v>0.5</v>
      </c>
      <c r="K12" s="12">
        <v>1</v>
      </c>
      <c r="L12" s="11">
        <v>1</v>
      </c>
      <c r="M12" s="12">
        <v>1</v>
      </c>
      <c r="N12" s="11">
        <v>1</v>
      </c>
      <c r="O12" s="45">
        <f t="shared" si="4"/>
        <v>0.5</v>
      </c>
      <c r="P12" s="45">
        <f t="shared" si="5"/>
        <v>0.5</v>
      </c>
      <c r="Q12" s="45">
        <f t="shared" si="6"/>
        <v>0.5</v>
      </c>
      <c r="R12" s="45">
        <f t="shared" si="7"/>
        <v>0.5</v>
      </c>
      <c r="S12" s="65">
        <v>1</v>
      </c>
      <c r="T12" s="66">
        <v>1</v>
      </c>
      <c r="U12" s="65">
        <v>1</v>
      </c>
      <c r="V12" s="66">
        <v>1</v>
      </c>
      <c r="W12" s="67">
        <f t="shared" si="8"/>
        <v>0.5</v>
      </c>
      <c r="X12" s="67">
        <f t="shared" si="9"/>
        <v>0.5</v>
      </c>
      <c r="Y12" s="67">
        <f t="shared" si="10"/>
        <v>0.5</v>
      </c>
      <c r="Z12" s="67">
        <f t="shared" si="11"/>
        <v>0.5</v>
      </c>
      <c r="AA12" s="65">
        <v>1</v>
      </c>
      <c r="AB12" s="66">
        <v>1</v>
      </c>
      <c r="AC12" s="65">
        <v>1</v>
      </c>
      <c r="AD12" s="66">
        <v>1</v>
      </c>
      <c r="AE12" s="67">
        <f t="shared" si="12"/>
        <v>0.5</v>
      </c>
      <c r="AF12" s="67">
        <f t="shared" si="13"/>
        <v>0.5</v>
      </c>
      <c r="AG12" s="67">
        <f t="shared" si="14"/>
        <v>0.5</v>
      </c>
      <c r="AH12" s="67">
        <f t="shared" si="15"/>
        <v>0.5</v>
      </c>
      <c r="AI12" s="97">
        <v>1</v>
      </c>
      <c r="AJ12" s="98">
        <v>1</v>
      </c>
      <c r="AK12" s="97">
        <v>1</v>
      </c>
      <c r="AL12" s="98">
        <v>1</v>
      </c>
      <c r="AM12" s="99">
        <f t="shared" si="16"/>
        <v>0.5</v>
      </c>
      <c r="AN12" s="99">
        <f t="shared" si="17"/>
        <v>0.5</v>
      </c>
      <c r="AO12" s="99">
        <f t="shared" si="18"/>
        <v>0.5</v>
      </c>
      <c r="AP12" s="99">
        <f t="shared" si="19"/>
        <v>0.5</v>
      </c>
      <c r="AQ12" s="77">
        <v>1</v>
      </c>
      <c r="AR12" s="78">
        <v>1</v>
      </c>
      <c r="AS12" s="77">
        <v>1</v>
      </c>
      <c r="AT12" s="78">
        <v>1</v>
      </c>
      <c r="AU12" s="363">
        <f t="shared" si="20"/>
        <v>0.5</v>
      </c>
      <c r="AV12" s="363">
        <f t="shared" si="21"/>
        <v>0.5</v>
      </c>
      <c r="AW12" s="363">
        <f t="shared" si="22"/>
        <v>0.5</v>
      </c>
      <c r="AX12" s="363">
        <f t="shared" si="23"/>
        <v>0.5</v>
      </c>
    </row>
    <row r="13" spans="1:262" x14ac:dyDescent="0.25">
      <c r="A13" s="6">
        <v>5</v>
      </c>
      <c r="B13" s="6" t="s">
        <v>44</v>
      </c>
      <c r="C13" s="9">
        <v>1</v>
      </c>
      <c r="D13" s="10">
        <v>1</v>
      </c>
      <c r="E13" s="9">
        <v>1</v>
      </c>
      <c r="F13" s="10">
        <v>1</v>
      </c>
      <c r="G13" s="31">
        <f t="shared" si="0"/>
        <v>0.5</v>
      </c>
      <c r="H13" s="31">
        <f t="shared" si="1"/>
        <v>0.5</v>
      </c>
      <c r="I13" s="31">
        <f t="shared" si="2"/>
        <v>0.5</v>
      </c>
      <c r="J13" s="31">
        <f t="shared" si="3"/>
        <v>0.5</v>
      </c>
      <c r="K13" s="12">
        <v>1</v>
      </c>
      <c r="L13" s="11">
        <v>1</v>
      </c>
      <c r="M13" s="12">
        <v>1</v>
      </c>
      <c r="N13" s="11">
        <v>1</v>
      </c>
      <c r="O13" s="45">
        <f t="shared" si="4"/>
        <v>0.5</v>
      </c>
      <c r="P13" s="45">
        <f t="shared" si="5"/>
        <v>0.5</v>
      </c>
      <c r="Q13" s="45">
        <f t="shared" si="6"/>
        <v>0.5</v>
      </c>
      <c r="R13" s="45">
        <f t="shared" si="7"/>
        <v>0.5</v>
      </c>
      <c r="S13" s="65">
        <v>1</v>
      </c>
      <c r="T13" s="66">
        <v>1</v>
      </c>
      <c r="U13" s="65">
        <v>1</v>
      </c>
      <c r="V13" s="66">
        <v>1</v>
      </c>
      <c r="W13" s="67">
        <f t="shared" si="8"/>
        <v>0.5</v>
      </c>
      <c r="X13" s="67">
        <f t="shared" si="9"/>
        <v>0.5</v>
      </c>
      <c r="Y13" s="67">
        <f t="shared" si="10"/>
        <v>0.5</v>
      </c>
      <c r="Z13" s="67">
        <f t="shared" si="11"/>
        <v>0.5</v>
      </c>
      <c r="AA13" s="65">
        <v>1</v>
      </c>
      <c r="AB13" s="66">
        <v>1</v>
      </c>
      <c r="AC13" s="65">
        <v>1</v>
      </c>
      <c r="AD13" s="66">
        <v>1</v>
      </c>
      <c r="AE13" s="67">
        <f t="shared" si="12"/>
        <v>0.5</v>
      </c>
      <c r="AF13" s="67">
        <f t="shared" si="13"/>
        <v>0.5</v>
      </c>
      <c r="AG13" s="67">
        <f t="shared" si="14"/>
        <v>0.5</v>
      </c>
      <c r="AH13" s="67">
        <f t="shared" si="15"/>
        <v>0.5</v>
      </c>
      <c r="AI13" s="97">
        <v>1</v>
      </c>
      <c r="AJ13" s="98">
        <v>1</v>
      </c>
      <c r="AK13" s="97">
        <v>1</v>
      </c>
      <c r="AL13" s="98">
        <v>1</v>
      </c>
      <c r="AM13" s="99">
        <f t="shared" si="16"/>
        <v>0.5</v>
      </c>
      <c r="AN13" s="99">
        <f t="shared" si="17"/>
        <v>0.5</v>
      </c>
      <c r="AO13" s="99">
        <f t="shared" si="18"/>
        <v>0.5</v>
      </c>
      <c r="AP13" s="99">
        <f t="shared" si="19"/>
        <v>0.5</v>
      </c>
      <c r="AQ13" s="77">
        <v>1</v>
      </c>
      <c r="AR13" s="78">
        <v>1</v>
      </c>
      <c r="AS13" s="77">
        <v>1</v>
      </c>
      <c r="AT13" s="78">
        <v>1</v>
      </c>
      <c r="AU13" s="363">
        <f t="shared" si="20"/>
        <v>0.5</v>
      </c>
      <c r="AV13" s="363">
        <f t="shared" si="21"/>
        <v>0.5</v>
      </c>
      <c r="AW13" s="363">
        <f t="shared" si="22"/>
        <v>0.5</v>
      </c>
      <c r="AX13" s="363">
        <f t="shared" si="23"/>
        <v>0.5</v>
      </c>
    </row>
    <row r="14" spans="1:262" x14ac:dyDescent="0.25">
      <c r="A14" s="6">
        <v>6</v>
      </c>
      <c r="B14" s="6" t="s">
        <v>45</v>
      </c>
      <c r="C14" s="9">
        <v>1</v>
      </c>
      <c r="D14" s="10">
        <v>1</v>
      </c>
      <c r="E14" s="9">
        <v>1</v>
      </c>
      <c r="F14" s="10">
        <v>1</v>
      </c>
      <c r="G14" s="31">
        <f t="shared" si="0"/>
        <v>0.5</v>
      </c>
      <c r="H14" s="31">
        <f t="shared" si="1"/>
        <v>0.5</v>
      </c>
      <c r="I14" s="31">
        <f t="shared" si="2"/>
        <v>0.5</v>
      </c>
      <c r="J14" s="31">
        <f t="shared" si="3"/>
        <v>0.5</v>
      </c>
      <c r="K14" s="12">
        <v>1</v>
      </c>
      <c r="L14" s="11">
        <v>1</v>
      </c>
      <c r="M14" s="12">
        <v>1</v>
      </c>
      <c r="N14" s="11">
        <v>1</v>
      </c>
      <c r="O14" s="45">
        <f t="shared" si="4"/>
        <v>0.5</v>
      </c>
      <c r="P14" s="45">
        <f t="shared" si="5"/>
        <v>0.5</v>
      </c>
      <c r="Q14" s="45">
        <f t="shared" si="6"/>
        <v>0.5</v>
      </c>
      <c r="R14" s="45">
        <f t="shared" si="7"/>
        <v>0.5</v>
      </c>
      <c r="S14" s="65">
        <v>1</v>
      </c>
      <c r="T14" s="66">
        <v>1</v>
      </c>
      <c r="U14" s="65">
        <v>1</v>
      </c>
      <c r="V14" s="66">
        <v>1</v>
      </c>
      <c r="W14" s="67">
        <f t="shared" si="8"/>
        <v>0.5</v>
      </c>
      <c r="X14" s="67">
        <f t="shared" si="9"/>
        <v>0.5</v>
      </c>
      <c r="Y14" s="67">
        <f t="shared" si="10"/>
        <v>0.5</v>
      </c>
      <c r="Z14" s="67">
        <f t="shared" si="11"/>
        <v>0.5</v>
      </c>
      <c r="AA14" s="65">
        <v>1</v>
      </c>
      <c r="AB14" s="66">
        <v>1</v>
      </c>
      <c r="AC14" s="65">
        <v>1</v>
      </c>
      <c r="AD14" s="66">
        <v>1</v>
      </c>
      <c r="AE14" s="67">
        <f t="shared" si="12"/>
        <v>0.5</v>
      </c>
      <c r="AF14" s="67">
        <f t="shared" si="13"/>
        <v>0.5</v>
      </c>
      <c r="AG14" s="67">
        <f t="shared" si="14"/>
        <v>0.5</v>
      </c>
      <c r="AH14" s="67">
        <f t="shared" si="15"/>
        <v>0.5</v>
      </c>
      <c r="AI14" s="97">
        <v>1</v>
      </c>
      <c r="AJ14" s="98">
        <v>1</v>
      </c>
      <c r="AK14" s="97">
        <v>1</v>
      </c>
      <c r="AL14" s="98">
        <v>1</v>
      </c>
      <c r="AM14" s="99">
        <f t="shared" si="16"/>
        <v>0.5</v>
      </c>
      <c r="AN14" s="99">
        <f t="shared" si="17"/>
        <v>0.5</v>
      </c>
      <c r="AO14" s="99">
        <f t="shared" si="18"/>
        <v>0.5</v>
      </c>
      <c r="AP14" s="99">
        <f t="shared" si="19"/>
        <v>0.5</v>
      </c>
      <c r="AQ14" s="77">
        <v>1</v>
      </c>
      <c r="AR14" s="78">
        <v>1</v>
      </c>
      <c r="AS14" s="77">
        <v>1</v>
      </c>
      <c r="AT14" s="78">
        <v>1</v>
      </c>
      <c r="AU14" s="363">
        <f t="shared" si="20"/>
        <v>0.5</v>
      </c>
      <c r="AV14" s="363">
        <f t="shared" si="21"/>
        <v>0.5</v>
      </c>
      <c r="AW14" s="363">
        <f t="shared" si="22"/>
        <v>0.5</v>
      </c>
      <c r="AX14" s="363">
        <f t="shared" si="23"/>
        <v>0.5</v>
      </c>
    </row>
    <row r="15" spans="1:262" x14ac:dyDescent="0.25">
      <c r="A15" s="6">
        <v>7</v>
      </c>
      <c r="B15" s="6" t="s">
        <v>46</v>
      </c>
      <c r="C15" s="244">
        <v>38</v>
      </c>
      <c r="D15" s="245">
        <v>31300</v>
      </c>
      <c r="E15" s="246">
        <v>87</v>
      </c>
      <c r="F15" s="247">
        <v>71202</v>
      </c>
      <c r="G15" s="31">
        <f t="shared" si="0"/>
        <v>0.30399999999999999</v>
      </c>
      <c r="H15" s="31">
        <f t="shared" si="1"/>
        <v>0.3053598954166748</v>
      </c>
      <c r="I15" s="31">
        <f t="shared" si="2"/>
        <v>0.30399999999999999</v>
      </c>
      <c r="J15" s="31">
        <f t="shared" si="3"/>
        <v>0.3053598954166748</v>
      </c>
      <c r="K15" s="12">
        <v>1</v>
      </c>
      <c r="L15" s="11">
        <v>1</v>
      </c>
      <c r="M15" s="12">
        <v>1</v>
      </c>
      <c r="N15" s="11">
        <v>1</v>
      </c>
      <c r="O15" s="45">
        <f t="shared" si="4"/>
        <v>0.5</v>
      </c>
      <c r="P15" s="45">
        <f t="shared" si="5"/>
        <v>0.5</v>
      </c>
      <c r="Q15" s="45">
        <f t="shared" si="6"/>
        <v>0.5</v>
      </c>
      <c r="R15" s="45">
        <f t="shared" si="7"/>
        <v>0.5</v>
      </c>
      <c r="S15" s="65">
        <v>1</v>
      </c>
      <c r="T15" s="66">
        <v>1</v>
      </c>
      <c r="U15" s="65">
        <v>1</v>
      </c>
      <c r="V15" s="66">
        <v>1</v>
      </c>
      <c r="W15" s="67">
        <f t="shared" si="8"/>
        <v>0.5</v>
      </c>
      <c r="X15" s="67">
        <f t="shared" si="9"/>
        <v>0.5</v>
      </c>
      <c r="Y15" s="67">
        <f t="shared" si="10"/>
        <v>0.5</v>
      </c>
      <c r="Z15" s="67">
        <f t="shared" si="11"/>
        <v>0.5</v>
      </c>
      <c r="AA15" s="65">
        <v>1</v>
      </c>
      <c r="AB15" s="66">
        <v>1</v>
      </c>
      <c r="AC15" s="65">
        <v>1</v>
      </c>
      <c r="AD15" s="66">
        <v>1</v>
      </c>
      <c r="AE15" s="67">
        <f t="shared" si="12"/>
        <v>0.5</v>
      </c>
      <c r="AF15" s="67">
        <f t="shared" si="13"/>
        <v>0.5</v>
      </c>
      <c r="AG15" s="67">
        <f t="shared" si="14"/>
        <v>0.5</v>
      </c>
      <c r="AH15" s="67">
        <f t="shared" si="15"/>
        <v>0.5</v>
      </c>
      <c r="AI15" s="97">
        <v>1</v>
      </c>
      <c r="AJ15" s="98">
        <v>1</v>
      </c>
      <c r="AK15" s="97">
        <v>1</v>
      </c>
      <c r="AL15" s="98">
        <v>1</v>
      </c>
      <c r="AM15" s="99">
        <f t="shared" si="16"/>
        <v>0.5</v>
      </c>
      <c r="AN15" s="99">
        <f t="shared" si="17"/>
        <v>0.5</v>
      </c>
      <c r="AO15" s="99">
        <f t="shared" si="18"/>
        <v>0.5</v>
      </c>
      <c r="AP15" s="99">
        <f t="shared" si="19"/>
        <v>0.5</v>
      </c>
      <c r="AQ15" s="77">
        <v>1</v>
      </c>
      <c r="AR15" s="78">
        <v>1</v>
      </c>
      <c r="AS15" s="77">
        <v>1</v>
      </c>
      <c r="AT15" s="78">
        <v>1</v>
      </c>
      <c r="AU15" s="363">
        <f t="shared" si="20"/>
        <v>0.5</v>
      </c>
      <c r="AV15" s="363">
        <f t="shared" si="21"/>
        <v>0.5</v>
      </c>
      <c r="AW15" s="363">
        <f t="shared" si="22"/>
        <v>0.5</v>
      </c>
      <c r="AX15" s="363">
        <f t="shared" si="23"/>
        <v>0.5</v>
      </c>
    </row>
    <row r="16" spans="1:262" x14ac:dyDescent="0.25">
      <c r="A16" s="6">
        <v>8</v>
      </c>
      <c r="B16" s="6" t="s">
        <v>47</v>
      </c>
      <c r="C16" s="9">
        <v>1</v>
      </c>
      <c r="D16" s="10">
        <v>1</v>
      </c>
      <c r="E16" s="9">
        <v>1</v>
      </c>
      <c r="F16" s="10">
        <v>1</v>
      </c>
      <c r="G16" s="31">
        <f t="shared" si="0"/>
        <v>0.5</v>
      </c>
      <c r="H16" s="31">
        <f t="shared" si="1"/>
        <v>0.5</v>
      </c>
      <c r="I16" s="31">
        <f t="shared" si="2"/>
        <v>0.5</v>
      </c>
      <c r="J16" s="31">
        <f t="shared" si="3"/>
        <v>0.5</v>
      </c>
      <c r="K16" s="12">
        <v>1</v>
      </c>
      <c r="L16" s="11">
        <v>1</v>
      </c>
      <c r="M16" s="12">
        <v>1</v>
      </c>
      <c r="N16" s="11">
        <v>1</v>
      </c>
      <c r="O16" s="45">
        <f t="shared" si="4"/>
        <v>0.5</v>
      </c>
      <c r="P16" s="45">
        <f t="shared" si="5"/>
        <v>0.5</v>
      </c>
      <c r="Q16" s="45">
        <f t="shared" si="6"/>
        <v>0.5</v>
      </c>
      <c r="R16" s="45">
        <f t="shared" si="7"/>
        <v>0.5</v>
      </c>
      <c r="S16" s="65">
        <v>1</v>
      </c>
      <c r="T16" s="66">
        <v>1</v>
      </c>
      <c r="U16" s="65">
        <v>1</v>
      </c>
      <c r="V16" s="66">
        <v>1</v>
      </c>
      <c r="W16" s="67">
        <f t="shared" si="8"/>
        <v>0.5</v>
      </c>
      <c r="X16" s="67">
        <f t="shared" si="9"/>
        <v>0.5</v>
      </c>
      <c r="Y16" s="67">
        <f t="shared" si="10"/>
        <v>0.5</v>
      </c>
      <c r="Z16" s="67">
        <f t="shared" si="11"/>
        <v>0.5</v>
      </c>
      <c r="AA16" s="65">
        <v>1</v>
      </c>
      <c r="AB16" s="66">
        <v>1</v>
      </c>
      <c r="AC16" s="65">
        <v>1</v>
      </c>
      <c r="AD16" s="66">
        <v>1</v>
      </c>
      <c r="AE16" s="67">
        <f t="shared" si="12"/>
        <v>0.5</v>
      </c>
      <c r="AF16" s="67">
        <f t="shared" si="13"/>
        <v>0.5</v>
      </c>
      <c r="AG16" s="67">
        <f t="shared" si="14"/>
        <v>0.5</v>
      </c>
      <c r="AH16" s="67">
        <f t="shared" si="15"/>
        <v>0.5</v>
      </c>
      <c r="AI16" s="97">
        <v>1</v>
      </c>
      <c r="AJ16" s="98">
        <v>1</v>
      </c>
      <c r="AK16" s="97">
        <v>1</v>
      </c>
      <c r="AL16" s="98">
        <v>1</v>
      </c>
      <c r="AM16" s="99">
        <f t="shared" si="16"/>
        <v>0.5</v>
      </c>
      <c r="AN16" s="99">
        <f t="shared" si="17"/>
        <v>0.5</v>
      </c>
      <c r="AO16" s="99">
        <f t="shared" si="18"/>
        <v>0.5</v>
      </c>
      <c r="AP16" s="99">
        <f t="shared" si="19"/>
        <v>0.5</v>
      </c>
      <c r="AQ16" s="77">
        <v>1</v>
      </c>
      <c r="AR16" s="78">
        <v>1</v>
      </c>
      <c r="AS16" s="77">
        <v>1</v>
      </c>
      <c r="AT16" s="78">
        <v>1</v>
      </c>
      <c r="AU16" s="363">
        <f t="shared" si="20"/>
        <v>0.5</v>
      </c>
      <c r="AV16" s="363">
        <f t="shared" si="21"/>
        <v>0.5</v>
      </c>
      <c r="AW16" s="363">
        <f t="shared" si="22"/>
        <v>0.5</v>
      </c>
      <c r="AX16" s="363">
        <f t="shared" si="23"/>
        <v>0.5</v>
      </c>
    </row>
    <row r="17" spans="1:50" x14ac:dyDescent="0.25">
      <c r="A17" s="6">
        <v>9</v>
      </c>
      <c r="B17" s="6" t="s">
        <v>48</v>
      </c>
      <c r="C17" s="248">
        <v>38</v>
      </c>
      <c r="D17" s="249">
        <v>30479.38</v>
      </c>
      <c r="E17" s="250">
        <v>6</v>
      </c>
      <c r="F17" s="251">
        <v>5309</v>
      </c>
      <c r="G17" s="31">
        <f t="shared" si="0"/>
        <v>0.86363636363636365</v>
      </c>
      <c r="H17" s="31">
        <f t="shared" si="1"/>
        <v>0.8516557608922225</v>
      </c>
      <c r="I17" s="31">
        <f t="shared" si="2"/>
        <v>0.86363636363636365</v>
      </c>
      <c r="J17" s="31">
        <f t="shared" si="3"/>
        <v>0.8516557608922225</v>
      </c>
      <c r="K17" s="12">
        <v>1</v>
      </c>
      <c r="L17" s="11">
        <v>1</v>
      </c>
      <c r="M17" s="12">
        <v>1</v>
      </c>
      <c r="N17" s="11">
        <v>1</v>
      </c>
      <c r="O17" s="45">
        <f t="shared" si="4"/>
        <v>0.5</v>
      </c>
      <c r="P17" s="45">
        <f t="shared" si="5"/>
        <v>0.5</v>
      </c>
      <c r="Q17" s="45">
        <f t="shared" si="6"/>
        <v>0.5</v>
      </c>
      <c r="R17" s="45">
        <f t="shared" si="7"/>
        <v>0.5</v>
      </c>
      <c r="S17" s="65">
        <v>1</v>
      </c>
      <c r="T17" s="66">
        <v>1</v>
      </c>
      <c r="U17" s="65">
        <v>1</v>
      </c>
      <c r="V17" s="66">
        <v>1</v>
      </c>
      <c r="W17" s="67">
        <f t="shared" si="8"/>
        <v>0.5</v>
      </c>
      <c r="X17" s="67">
        <f t="shared" si="9"/>
        <v>0.5</v>
      </c>
      <c r="Y17" s="67">
        <f t="shared" si="10"/>
        <v>0.5</v>
      </c>
      <c r="Z17" s="67">
        <f t="shared" si="11"/>
        <v>0.5</v>
      </c>
      <c r="AA17" s="338">
        <v>32</v>
      </c>
      <c r="AB17" s="339">
        <v>21793.83</v>
      </c>
      <c r="AC17" s="340">
        <v>6</v>
      </c>
      <c r="AD17" s="341">
        <v>4131.4399999999996</v>
      </c>
      <c r="AE17" s="67">
        <f t="shared" si="12"/>
        <v>0.84210526315789469</v>
      </c>
      <c r="AF17" s="67">
        <f t="shared" si="13"/>
        <v>0.84064042534561845</v>
      </c>
      <c r="AG17" s="67">
        <f t="shared" si="14"/>
        <v>0.84210526315789469</v>
      </c>
      <c r="AH17" s="67">
        <f t="shared" si="15"/>
        <v>0.84064042534561845</v>
      </c>
      <c r="AI17" s="97">
        <v>1</v>
      </c>
      <c r="AJ17" s="98">
        <v>1</v>
      </c>
      <c r="AK17" s="97">
        <v>1</v>
      </c>
      <c r="AL17" s="98">
        <v>1</v>
      </c>
      <c r="AM17" s="99">
        <f t="shared" si="16"/>
        <v>0.5</v>
      </c>
      <c r="AN17" s="99">
        <f t="shared" si="17"/>
        <v>0.5</v>
      </c>
      <c r="AO17" s="99">
        <f t="shared" si="18"/>
        <v>0.5</v>
      </c>
      <c r="AP17" s="99">
        <f t="shared" si="19"/>
        <v>0.5</v>
      </c>
      <c r="AQ17" s="77">
        <v>1</v>
      </c>
      <c r="AR17" s="78">
        <v>1</v>
      </c>
      <c r="AS17" s="77">
        <v>1</v>
      </c>
      <c r="AT17" s="78">
        <v>1</v>
      </c>
      <c r="AU17" s="363">
        <f t="shared" si="20"/>
        <v>0.5</v>
      </c>
      <c r="AV17" s="363">
        <f t="shared" si="21"/>
        <v>0.5</v>
      </c>
      <c r="AW17" s="363">
        <f t="shared" si="22"/>
        <v>0.5</v>
      </c>
      <c r="AX17" s="363">
        <f t="shared" si="23"/>
        <v>0.5</v>
      </c>
    </row>
    <row r="18" spans="1:50" x14ac:dyDescent="0.25">
      <c r="A18" s="6">
        <v>10</v>
      </c>
      <c r="B18" s="6" t="s">
        <v>49</v>
      </c>
      <c r="C18" s="252">
        <v>2</v>
      </c>
      <c r="D18" s="253">
        <v>2016</v>
      </c>
      <c r="E18" s="254">
        <v>65</v>
      </c>
      <c r="F18" s="255">
        <v>64818</v>
      </c>
      <c r="G18" s="31">
        <f t="shared" si="0"/>
        <v>2.9850746268656716E-2</v>
      </c>
      <c r="H18" s="31">
        <f t="shared" si="1"/>
        <v>3.0164287638028548E-2</v>
      </c>
      <c r="I18" s="31">
        <f t="shared" si="2"/>
        <v>2.9850746268656716E-2</v>
      </c>
      <c r="J18" s="31">
        <f t="shared" si="3"/>
        <v>3.0164287638028548E-2</v>
      </c>
      <c r="K18" s="12">
        <v>1</v>
      </c>
      <c r="L18" s="11">
        <v>1</v>
      </c>
      <c r="M18" s="12">
        <v>1</v>
      </c>
      <c r="N18" s="11">
        <v>1</v>
      </c>
      <c r="O18" s="45">
        <f t="shared" si="4"/>
        <v>0.5</v>
      </c>
      <c r="P18" s="45">
        <f t="shared" si="5"/>
        <v>0.5</v>
      </c>
      <c r="Q18" s="45">
        <f t="shared" si="6"/>
        <v>0.5</v>
      </c>
      <c r="R18" s="45">
        <f t="shared" si="7"/>
        <v>0.5</v>
      </c>
      <c r="S18" s="65">
        <v>1</v>
      </c>
      <c r="T18" s="66">
        <v>1</v>
      </c>
      <c r="U18" s="65">
        <v>1</v>
      </c>
      <c r="V18" s="66">
        <v>1</v>
      </c>
      <c r="W18" s="67">
        <f t="shared" si="8"/>
        <v>0.5</v>
      </c>
      <c r="X18" s="67">
        <f t="shared" si="9"/>
        <v>0.5</v>
      </c>
      <c r="Y18" s="67">
        <f t="shared" si="10"/>
        <v>0.5</v>
      </c>
      <c r="Z18" s="67">
        <f t="shared" si="11"/>
        <v>0.5</v>
      </c>
      <c r="AA18" s="65">
        <v>1</v>
      </c>
      <c r="AB18" s="66">
        <v>1</v>
      </c>
      <c r="AC18" s="65">
        <v>1</v>
      </c>
      <c r="AD18" s="66">
        <v>1</v>
      </c>
      <c r="AE18" s="67">
        <f t="shared" si="12"/>
        <v>0.5</v>
      </c>
      <c r="AF18" s="67">
        <f t="shared" si="13"/>
        <v>0.5</v>
      </c>
      <c r="AG18" s="67">
        <f t="shared" si="14"/>
        <v>0.5</v>
      </c>
      <c r="AH18" s="67">
        <f t="shared" si="15"/>
        <v>0.5</v>
      </c>
      <c r="AI18" s="97">
        <v>1</v>
      </c>
      <c r="AJ18" s="98">
        <v>1</v>
      </c>
      <c r="AK18" s="97">
        <v>1</v>
      </c>
      <c r="AL18" s="98">
        <v>1</v>
      </c>
      <c r="AM18" s="99">
        <f t="shared" si="16"/>
        <v>0.5</v>
      </c>
      <c r="AN18" s="99">
        <f t="shared" si="17"/>
        <v>0.5</v>
      </c>
      <c r="AO18" s="99">
        <f t="shared" si="18"/>
        <v>0.5</v>
      </c>
      <c r="AP18" s="99">
        <f t="shared" si="19"/>
        <v>0.5</v>
      </c>
      <c r="AQ18" s="77">
        <v>1</v>
      </c>
      <c r="AR18" s="78">
        <v>1</v>
      </c>
      <c r="AS18" s="77">
        <v>1</v>
      </c>
      <c r="AT18" s="78">
        <v>1</v>
      </c>
      <c r="AU18" s="363">
        <f t="shared" si="20"/>
        <v>0.5</v>
      </c>
      <c r="AV18" s="363">
        <f t="shared" si="21"/>
        <v>0.5</v>
      </c>
      <c r="AW18" s="363">
        <f t="shared" si="22"/>
        <v>0.5</v>
      </c>
      <c r="AX18" s="363">
        <f t="shared" si="23"/>
        <v>0.5</v>
      </c>
    </row>
    <row r="19" spans="1:50" x14ac:dyDescent="0.25">
      <c r="A19" s="6">
        <v>11</v>
      </c>
      <c r="B19" s="6" t="s">
        <v>50</v>
      </c>
      <c r="C19" s="9">
        <v>1</v>
      </c>
      <c r="D19" s="10">
        <v>1</v>
      </c>
      <c r="E19" s="9">
        <v>1</v>
      </c>
      <c r="F19" s="10">
        <v>1</v>
      </c>
      <c r="G19" s="31">
        <f t="shared" si="0"/>
        <v>0.5</v>
      </c>
      <c r="H19" s="31">
        <f t="shared" si="1"/>
        <v>0.5</v>
      </c>
      <c r="I19" s="31">
        <f t="shared" si="2"/>
        <v>0.5</v>
      </c>
      <c r="J19" s="31">
        <f t="shared" si="3"/>
        <v>0.5</v>
      </c>
      <c r="K19" s="12">
        <v>1</v>
      </c>
      <c r="L19" s="11">
        <v>1</v>
      </c>
      <c r="M19" s="12">
        <v>1</v>
      </c>
      <c r="N19" s="11">
        <v>1</v>
      </c>
      <c r="O19" s="45">
        <f t="shared" si="4"/>
        <v>0.5</v>
      </c>
      <c r="P19" s="45">
        <f t="shared" si="5"/>
        <v>0.5</v>
      </c>
      <c r="Q19" s="45">
        <f t="shared" si="6"/>
        <v>0.5</v>
      </c>
      <c r="R19" s="45">
        <f t="shared" si="7"/>
        <v>0.5</v>
      </c>
      <c r="S19" s="65">
        <v>1</v>
      </c>
      <c r="T19" s="66">
        <v>1</v>
      </c>
      <c r="U19" s="65">
        <v>1</v>
      </c>
      <c r="V19" s="66">
        <v>1</v>
      </c>
      <c r="W19" s="67">
        <f t="shared" si="8"/>
        <v>0.5</v>
      </c>
      <c r="X19" s="67">
        <f t="shared" si="9"/>
        <v>0.5</v>
      </c>
      <c r="Y19" s="67">
        <f t="shared" si="10"/>
        <v>0.5</v>
      </c>
      <c r="Z19" s="67">
        <f t="shared" si="11"/>
        <v>0.5</v>
      </c>
      <c r="AA19" s="65">
        <v>1</v>
      </c>
      <c r="AB19" s="66">
        <v>1</v>
      </c>
      <c r="AC19" s="65">
        <v>1</v>
      </c>
      <c r="AD19" s="66">
        <v>1</v>
      </c>
      <c r="AE19" s="67">
        <f t="shared" si="12"/>
        <v>0.5</v>
      </c>
      <c r="AF19" s="67">
        <f t="shared" si="13"/>
        <v>0.5</v>
      </c>
      <c r="AG19" s="67">
        <f t="shared" si="14"/>
        <v>0.5</v>
      </c>
      <c r="AH19" s="67">
        <f t="shared" si="15"/>
        <v>0.5</v>
      </c>
      <c r="AI19" s="97">
        <v>1</v>
      </c>
      <c r="AJ19" s="98">
        <v>1</v>
      </c>
      <c r="AK19" s="97">
        <v>1</v>
      </c>
      <c r="AL19" s="98">
        <v>1</v>
      </c>
      <c r="AM19" s="99">
        <f t="shared" si="16"/>
        <v>0.5</v>
      </c>
      <c r="AN19" s="99">
        <f t="shared" si="17"/>
        <v>0.5</v>
      </c>
      <c r="AO19" s="99">
        <f t="shared" si="18"/>
        <v>0.5</v>
      </c>
      <c r="AP19" s="99">
        <f t="shared" si="19"/>
        <v>0.5</v>
      </c>
      <c r="AQ19" s="77">
        <v>1</v>
      </c>
      <c r="AR19" s="78">
        <v>1</v>
      </c>
      <c r="AS19" s="77">
        <v>1</v>
      </c>
      <c r="AT19" s="78">
        <v>1</v>
      </c>
      <c r="AU19" s="363">
        <f t="shared" si="20"/>
        <v>0.5</v>
      </c>
      <c r="AV19" s="363">
        <f t="shared" si="21"/>
        <v>0.5</v>
      </c>
      <c r="AW19" s="363">
        <f t="shared" si="22"/>
        <v>0.5</v>
      </c>
      <c r="AX19" s="363">
        <f t="shared" si="23"/>
        <v>0.5</v>
      </c>
    </row>
    <row r="20" spans="1:50" x14ac:dyDescent="0.25">
      <c r="A20" s="6">
        <v>12</v>
      </c>
      <c r="B20" s="6" t="s">
        <v>51</v>
      </c>
      <c r="C20" s="256">
        <v>14</v>
      </c>
      <c r="D20" s="257">
        <v>11872</v>
      </c>
      <c r="E20" s="258">
        <v>20</v>
      </c>
      <c r="F20" s="259">
        <v>16696</v>
      </c>
      <c r="G20" s="31">
        <f t="shared" si="0"/>
        <v>0.41176470588235292</v>
      </c>
      <c r="H20" s="31">
        <f t="shared" si="1"/>
        <v>0.41556986838420612</v>
      </c>
      <c r="I20" s="31">
        <f t="shared" si="2"/>
        <v>0.41176470588235292</v>
      </c>
      <c r="J20" s="31">
        <f t="shared" si="3"/>
        <v>0.41556986838420612</v>
      </c>
      <c r="K20" s="12">
        <v>1</v>
      </c>
      <c r="L20" s="11">
        <v>1</v>
      </c>
      <c r="M20" s="12">
        <v>1</v>
      </c>
      <c r="N20" s="11">
        <v>1</v>
      </c>
      <c r="O20" s="45">
        <f t="shared" si="4"/>
        <v>0.5</v>
      </c>
      <c r="P20" s="45">
        <f t="shared" si="5"/>
        <v>0.5</v>
      </c>
      <c r="Q20" s="45">
        <f t="shared" si="6"/>
        <v>0.5</v>
      </c>
      <c r="R20" s="45">
        <f t="shared" si="7"/>
        <v>0.5</v>
      </c>
      <c r="S20" s="65">
        <v>1</v>
      </c>
      <c r="T20" s="66">
        <v>1</v>
      </c>
      <c r="U20" s="65">
        <v>1</v>
      </c>
      <c r="V20" s="66">
        <v>1</v>
      </c>
      <c r="W20" s="67">
        <f t="shared" si="8"/>
        <v>0.5</v>
      </c>
      <c r="X20" s="67">
        <f t="shared" si="9"/>
        <v>0.5</v>
      </c>
      <c r="Y20" s="67">
        <f t="shared" si="10"/>
        <v>0.5</v>
      </c>
      <c r="Z20" s="67">
        <f t="shared" si="11"/>
        <v>0.5</v>
      </c>
      <c r="AA20" s="65">
        <v>1</v>
      </c>
      <c r="AB20" s="66">
        <v>1</v>
      </c>
      <c r="AC20" s="65">
        <v>1</v>
      </c>
      <c r="AD20" s="66">
        <v>1</v>
      </c>
      <c r="AE20" s="67">
        <f t="shared" si="12"/>
        <v>0.5</v>
      </c>
      <c r="AF20" s="67">
        <f t="shared" si="13"/>
        <v>0.5</v>
      </c>
      <c r="AG20" s="67">
        <f t="shared" si="14"/>
        <v>0.5</v>
      </c>
      <c r="AH20" s="67">
        <f t="shared" si="15"/>
        <v>0.5</v>
      </c>
      <c r="AI20" s="97">
        <v>1</v>
      </c>
      <c r="AJ20" s="98">
        <v>1</v>
      </c>
      <c r="AK20" s="97">
        <v>1</v>
      </c>
      <c r="AL20" s="98">
        <v>1</v>
      </c>
      <c r="AM20" s="99">
        <f t="shared" si="16"/>
        <v>0.5</v>
      </c>
      <c r="AN20" s="99">
        <f t="shared" si="17"/>
        <v>0.5</v>
      </c>
      <c r="AO20" s="99">
        <f t="shared" si="18"/>
        <v>0.5</v>
      </c>
      <c r="AP20" s="99">
        <f t="shared" si="19"/>
        <v>0.5</v>
      </c>
      <c r="AQ20" s="77">
        <v>1</v>
      </c>
      <c r="AR20" s="78">
        <v>1</v>
      </c>
      <c r="AS20" s="77">
        <v>1</v>
      </c>
      <c r="AT20" s="78">
        <v>1</v>
      </c>
      <c r="AU20" s="363">
        <f t="shared" si="20"/>
        <v>0.5</v>
      </c>
      <c r="AV20" s="363">
        <f t="shared" si="21"/>
        <v>0.5</v>
      </c>
      <c r="AW20" s="363">
        <f t="shared" si="22"/>
        <v>0.5</v>
      </c>
      <c r="AX20" s="363">
        <f t="shared" si="23"/>
        <v>0.5</v>
      </c>
    </row>
    <row r="21" spans="1:50" x14ac:dyDescent="0.25">
      <c r="A21" s="6">
        <v>13</v>
      </c>
      <c r="B21" s="6" t="s">
        <v>52</v>
      </c>
      <c r="C21" s="260">
        <v>13</v>
      </c>
      <c r="D21" s="261">
        <v>39215.24</v>
      </c>
      <c r="E21" s="262">
        <v>313</v>
      </c>
      <c r="F21" s="263">
        <v>915564.19</v>
      </c>
      <c r="G21" s="31">
        <f t="shared" si="0"/>
        <v>3.9877300613496931E-2</v>
      </c>
      <c r="H21" s="31">
        <f t="shared" si="1"/>
        <v>4.1072564791220942E-2</v>
      </c>
      <c r="I21" s="31">
        <f t="shared" si="2"/>
        <v>3.9877300613496931E-2</v>
      </c>
      <c r="J21" s="31">
        <f t="shared" si="3"/>
        <v>4.1072564791220942E-2</v>
      </c>
      <c r="K21" s="12">
        <v>1</v>
      </c>
      <c r="L21" s="11">
        <v>1</v>
      </c>
      <c r="M21" s="12">
        <v>1</v>
      </c>
      <c r="N21" s="11">
        <v>1</v>
      </c>
      <c r="O21" s="45">
        <f t="shared" si="4"/>
        <v>0.5</v>
      </c>
      <c r="P21" s="45">
        <f t="shared" si="5"/>
        <v>0.5</v>
      </c>
      <c r="Q21" s="45">
        <f t="shared" si="6"/>
        <v>0.5</v>
      </c>
      <c r="R21" s="45">
        <f t="shared" si="7"/>
        <v>0.5</v>
      </c>
      <c r="S21" s="65">
        <v>1</v>
      </c>
      <c r="T21" s="66">
        <v>1</v>
      </c>
      <c r="U21" s="65">
        <v>1</v>
      </c>
      <c r="V21" s="66">
        <v>1</v>
      </c>
      <c r="W21" s="67">
        <f t="shared" si="8"/>
        <v>0.5</v>
      </c>
      <c r="X21" s="67">
        <f t="shared" si="9"/>
        <v>0.5</v>
      </c>
      <c r="Y21" s="67">
        <f t="shared" si="10"/>
        <v>0.5</v>
      </c>
      <c r="Z21" s="67">
        <f t="shared" si="11"/>
        <v>0.5</v>
      </c>
      <c r="AA21" s="342">
        <v>12</v>
      </c>
      <c r="AB21" s="343">
        <v>7833.54</v>
      </c>
      <c r="AC21" s="344">
        <v>194</v>
      </c>
      <c r="AD21" s="345">
        <v>128093.8</v>
      </c>
      <c r="AE21" s="67">
        <f t="shared" si="12"/>
        <v>5.8252427184466021E-2</v>
      </c>
      <c r="AF21" s="67">
        <f t="shared" si="13"/>
        <v>5.7630348684819407E-2</v>
      </c>
      <c r="AG21" s="67">
        <f t="shared" si="14"/>
        <v>5.8252427184466021E-2</v>
      </c>
      <c r="AH21" s="67">
        <f t="shared" si="15"/>
        <v>5.7630348684819407E-2</v>
      </c>
      <c r="AI21" s="97">
        <v>1</v>
      </c>
      <c r="AJ21" s="98">
        <v>1</v>
      </c>
      <c r="AK21" s="97">
        <v>1</v>
      </c>
      <c r="AL21" s="98">
        <v>1</v>
      </c>
      <c r="AM21" s="99">
        <f t="shared" si="16"/>
        <v>0.5</v>
      </c>
      <c r="AN21" s="99">
        <f t="shared" si="17"/>
        <v>0.5</v>
      </c>
      <c r="AO21" s="99">
        <f t="shared" si="18"/>
        <v>0.5</v>
      </c>
      <c r="AP21" s="99">
        <f t="shared" si="19"/>
        <v>0.5</v>
      </c>
      <c r="AQ21" s="77">
        <v>1</v>
      </c>
      <c r="AR21" s="78">
        <v>1</v>
      </c>
      <c r="AS21" s="77">
        <v>1</v>
      </c>
      <c r="AT21" s="78">
        <v>1</v>
      </c>
      <c r="AU21" s="363">
        <f t="shared" si="20"/>
        <v>0.5</v>
      </c>
      <c r="AV21" s="363">
        <f t="shared" si="21"/>
        <v>0.5</v>
      </c>
      <c r="AW21" s="363">
        <f t="shared" si="22"/>
        <v>0.5</v>
      </c>
      <c r="AX21" s="363">
        <f t="shared" si="23"/>
        <v>0.5</v>
      </c>
    </row>
    <row r="22" spans="1:50" x14ac:dyDescent="0.25">
      <c r="A22" s="6">
        <v>14</v>
      </c>
      <c r="B22" s="6" t="s">
        <v>53</v>
      </c>
      <c r="C22" s="9">
        <v>1</v>
      </c>
      <c r="D22" s="10">
        <v>1</v>
      </c>
      <c r="E22" s="9">
        <v>1</v>
      </c>
      <c r="F22" s="10">
        <v>1</v>
      </c>
      <c r="G22" s="31">
        <f t="shared" si="0"/>
        <v>0.5</v>
      </c>
      <c r="H22" s="31">
        <f t="shared" si="1"/>
        <v>0.5</v>
      </c>
      <c r="I22" s="31">
        <f t="shared" si="2"/>
        <v>0.5</v>
      </c>
      <c r="J22" s="31">
        <f t="shared" si="3"/>
        <v>0.5</v>
      </c>
      <c r="K22" s="12">
        <v>1</v>
      </c>
      <c r="L22" s="11">
        <v>1</v>
      </c>
      <c r="M22" s="12">
        <v>1</v>
      </c>
      <c r="N22" s="11">
        <v>1</v>
      </c>
      <c r="O22" s="45">
        <f t="shared" si="4"/>
        <v>0.5</v>
      </c>
      <c r="P22" s="45">
        <f t="shared" si="5"/>
        <v>0.5</v>
      </c>
      <c r="Q22" s="45">
        <f t="shared" si="6"/>
        <v>0.5</v>
      </c>
      <c r="R22" s="45">
        <f t="shared" si="7"/>
        <v>0.5</v>
      </c>
      <c r="S22" s="65">
        <v>1</v>
      </c>
      <c r="T22" s="66">
        <v>1</v>
      </c>
      <c r="U22" s="65">
        <v>1</v>
      </c>
      <c r="V22" s="66">
        <v>1</v>
      </c>
      <c r="W22" s="67">
        <f t="shared" si="8"/>
        <v>0.5</v>
      </c>
      <c r="X22" s="67">
        <f t="shared" si="9"/>
        <v>0.5</v>
      </c>
      <c r="Y22" s="67">
        <f t="shared" si="10"/>
        <v>0.5</v>
      </c>
      <c r="Z22" s="67">
        <f t="shared" si="11"/>
        <v>0.5</v>
      </c>
      <c r="AA22" s="65">
        <v>1</v>
      </c>
      <c r="AB22" s="66">
        <v>1</v>
      </c>
      <c r="AC22" s="65">
        <v>1</v>
      </c>
      <c r="AD22" s="66">
        <v>1</v>
      </c>
      <c r="AE22" s="67">
        <f t="shared" si="12"/>
        <v>0.5</v>
      </c>
      <c r="AF22" s="67">
        <f t="shared" si="13"/>
        <v>0.5</v>
      </c>
      <c r="AG22" s="67">
        <f t="shared" si="14"/>
        <v>0.5</v>
      </c>
      <c r="AH22" s="67">
        <f t="shared" si="15"/>
        <v>0.5</v>
      </c>
      <c r="AI22" s="97">
        <v>1</v>
      </c>
      <c r="AJ22" s="98">
        <v>1</v>
      </c>
      <c r="AK22" s="97">
        <v>1</v>
      </c>
      <c r="AL22" s="98">
        <v>1</v>
      </c>
      <c r="AM22" s="99">
        <f t="shared" si="16"/>
        <v>0.5</v>
      </c>
      <c r="AN22" s="99">
        <f t="shared" si="17"/>
        <v>0.5</v>
      </c>
      <c r="AO22" s="99">
        <f t="shared" si="18"/>
        <v>0.5</v>
      </c>
      <c r="AP22" s="99">
        <f t="shared" si="19"/>
        <v>0.5</v>
      </c>
      <c r="AQ22" s="77">
        <v>1</v>
      </c>
      <c r="AR22" s="78">
        <v>1</v>
      </c>
      <c r="AS22" s="77">
        <v>1</v>
      </c>
      <c r="AT22" s="78">
        <v>1</v>
      </c>
      <c r="AU22" s="363">
        <f t="shared" si="20"/>
        <v>0.5</v>
      </c>
      <c r="AV22" s="363">
        <f t="shared" si="21"/>
        <v>0.5</v>
      </c>
      <c r="AW22" s="363">
        <f t="shared" si="22"/>
        <v>0.5</v>
      </c>
      <c r="AX22" s="363">
        <f t="shared" si="23"/>
        <v>0.5</v>
      </c>
    </row>
    <row r="23" spans="1:50" x14ac:dyDescent="0.25">
      <c r="A23" s="6">
        <v>15</v>
      </c>
      <c r="B23" s="6" t="s">
        <v>54</v>
      </c>
      <c r="C23" s="264">
        <v>161</v>
      </c>
      <c r="D23" s="265">
        <v>140806</v>
      </c>
      <c r="E23" s="266">
        <v>18</v>
      </c>
      <c r="F23" s="267">
        <v>16291</v>
      </c>
      <c r="G23" s="31">
        <f t="shared" si="0"/>
        <v>0.8994413407821229</v>
      </c>
      <c r="H23" s="31">
        <f t="shared" si="1"/>
        <v>0.89629973837819943</v>
      </c>
      <c r="I23" s="31">
        <f t="shared" si="2"/>
        <v>0.8994413407821229</v>
      </c>
      <c r="J23" s="31">
        <f t="shared" si="3"/>
        <v>0.89629973837819943</v>
      </c>
      <c r="K23" s="12">
        <v>1</v>
      </c>
      <c r="L23" s="11">
        <v>1</v>
      </c>
      <c r="M23" s="12">
        <v>1</v>
      </c>
      <c r="N23" s="11">
        <v>1</v>
      </c>
      <c r="O23" s="45">
        <f t="shared" si="4"/>
        <v>0.5</v>
      </c>
      <c r="P23" s="45">
        <f t="shared" si="5"/>
        <v>0.5</v>
      </c>
      <c r="Q23" s="45">
        <f t="shared" si="6"/>
        <v>0.5</v>
      </c>
      <c r="R23" s="45">
        <f t="shared" si="7"/>
        <v>0.5</v>
      </c>
      <c r="S23" s="65">
        <v>1</v>
      </c>
      <c r="T23" s="66">
        <v>1</v>
      </c>
      <c r="U23" s="65">
        <v>1</v>
      </c>
      <c r="V23" s="66">
        <v>1</v>
      </c>
      <c r="W23" s="67">
        <f t="shared" si="8"/>
        <v>0.5</v>
      </c>
      <c r="X23" s="67">
        <f t="shared" si="9"/>
        <v>0.5</v>
      </c>
      <c r="Y23" s="67">
        <f t="shared" si="10"/>
        <v>0.5</v>
      </c>
      <c r="Z23" s="67">
        <f t="shared" si="11"/>
        <v>0.5</v>
      </c>
      <c r="AA23" s="65">
        <v>1</v>
      </c>
      <c r="AB23" s="66">
        <v>1</v>
      </c>
      <c r="AC23" s="65">
        <v>1</v>
      </c>
      <c r="AD23" s="66">
        <v>1</v>
      </c>
      <c r="AE23" s="67">
        <f t="shared" si="12"/>
        <v>0.5</v>
      </c>
      <c r="AF23" s="67">
        <f t="shared" si="13"/>
        <v>0.5</v>
      </c>
      <c r="AG23" s="67">
        <f t="shared" si="14"/>
        <v>0.5</v>
      </c>
      <c r="AH23" s="67">
        <f t="shared" si="15"/>
        <v>0.5</v>
      </c>
      <c r="AI23" s="97">
        <v>1</v>
      </c>
      <c r="AJ23" s="98">
        <v>1</v>
      </c>
      <c r="AK23" s="97">
        <v>1</v>
      </c>
      <c r="AL23" s="98">
        <v>1</v>
      </c>
      <c r="AM23" s="99">
        <f t="shared" si="16"/>
        <v>0.5</v>
      </c>
      <c r="AN23" s="99">
        <f t="shared" si="17"/>
        <v>0.5</v>
      </c>
      <c r="AO23" s="99">
        <f t="shared" si="18"/>
        <v>0.5</v>
      </c>
      <c r="AP23" s="99">
        <f t="shared" si="19"/>
        <v>0.5</v>
      </c>
      <c r="AQ23" s="77">
        <v>1</v>
      </c>
      <c r="AR23" s="78">
        <v>1</v>
      </c>
      <c r="AS23" s="77">
        <v>1</v>
      </c>
      <c r="AT23" s="78">
        <v>1</v>
      </c>
      <c r="AU23" s="363">
        <f t="shared" si="20"/>
        <v>0.5</v>
      </c>
      <c r="AV23" s="363">
        <f t="shared" si="21"/>
        <v>0.5</v>
      </c>
      <c r="AW23" s="363">
        <f t="shared" si="22"/>
        <v>0.5</v>
      </c>
      <c r="AX23" s="363">
        <f t="shared" si="23"/>
        <v>0.5</v>
      </c>
    </row>
    <row r="24" spans="1:50" x14ac:dyDescent="0.25">
      <c r="A24" s="6">
        <v>16</v>
      </c>
      <c r="B24" s="6" t="s">
        <v>55</v>
      </c>
      <c r="C24" s="268">
        <v>7</v>
      </c>
      <c r="D24" s="269">
        <v>5606</v>
      </c>
      <c r="E24" s="270">
        <v>113</v>
      </c>
      <c r="F24" s="271">
        <v>93514</v>
      </c>
      <c r="G24" s="31">
        <f t="shared" si="0"/>
        <v>5.8333333333333334E-2</v>
      </c>
      <c r="H24" s="31">
        <f t="shared" si="1"/>
        <v>5.6557707828894271E-2</v>
      </c>
      <c r="I24" s="31">
        <f t="shared" si="2"/>
        <v>5.8333333333333334E-2</v>
      </c>
      <c r="J24" s="31">
        <f t="shared" si="3"/>
        <v>5.6557707828894271E-2</v>
      </c>
      <c r="K24" s="12">
        <v>1</v>
      </c>
      <c r="L24" s="11">
        <v>1</v>
      </c>
      <c r="M24" s="12">
        <v>1</v>
      </c>
      <c r="N24" s="11">
        <v>1</v>
      </c>
      <c r="O24" s="45">
        <f t="shared" si="4"/>
        <v>0.5</v>
      </c>
      <c r="P24" s="45">
        <f t="shared" si="5"/>
        <v>0.5</v>
      </c>
      <c r="Q24" s="45">
        <f t="shared" si="6"/>
        <v>0.5</v>
      </c>
      <c r="R24" s="45">
        <f t="shared" si="7"/>
        <v>0.5</v>
      </c>
      <c r="S24" s="65">
        <v>1</v>
      </c>
      <c r="T24" s="66">
        <v>1</v>
      </c>
      <c r="U24" s="65">
        <v>1</v>
      </c>
      <c r="V24" s="66">
        <v>1</v>
      </c>
      <c r="W24" s="67">
        <f t="shared" si="8"/>
        <v>0.5</v>
      </c>
      <c r="X24" s="67">
        <f t="shared" si="9"/>
        <v>0.5</v>
      </c>
      <c r="Y24" s="67">
        <f t="shared" si="10"/>
        <v>0.5</v>
      </c>
      <c r="Z24" s="67">
        <f t="shared" si="11"/>
        <v>0.5</v>
      </c>
      <c r="AA24" s="65">
        <v>1</v>
      </c>
      <c r="AB24" s="66">
        <v>1</v>
      </c>
      <c r="AC24" s="65">
        <v>1</v>
      </c>
      <c r="AD24" s="66">
        <v>1</v>
      </c>
      <c r="AE24" s="67">
        <f t="shared" si="12"/>
        <v>0.5</v>
      </c>
      <c r="AF24" s="67">
        <f t="shared" si="13"/>
        <v>0.5</v>
      </c>
      <c r="AG24" s="67">
        <f t="shared" si="14"/>
        <v>0.5</v>
      </c>
      <c r="AH24" s="67">
        <f t="shared" si="15"/>
        <v>0.5</v>
      </c>
      <c r="AI24" s="97">
        <v>1</v>
      </c>
      <c r="AJ24" s="98">
        <v>1</v>
      </c>
      <c r="AK24" s="97">
        <v>1</v>
      </c>
      <c r="AL24" s="98">
        <v>1</v>
      </c>
      <c r="AM24" s="99">
        <f t="shared" si="16"/>
        <v>0.5</v>
      </c>
      <c r="AN24" s="99">
        <f t="shared" si="17"/>
        <v>0.5</v>
      </c>
      <c r="AO24" s="99">
        <f t="shared" si="18"/>
        <v>0.5</v>
      </c>
      <c r="AP24" s="99">
        <f t="shared" si="19"/>
        <v>0.5</v>
      </c>
      <c r="AQ24" s="77">
        <v>1</v>
      </c>
      <c r="AR24" s="78">
        <v>1</v>
      </c>
      <c r="AS24" s="77">
        <v>1</v>
      </c>
      <c r="AT24" s="78">
        <v>1</v>
      </c>
      <c r="AU24" s="363">
        <f t="shared" si="20"/>
        <v>0.5</v>
      </c>
      <c r="AV24" s="363">
        <f t="shared" si="21"/>
        <v>0.5</v>
      </c>
      <c r="AW24" s="363">
        <f t="shared" si="22"/>
        <v>0.5</v>
      </c>
      <c r="AX24" s="363">
        <f t="shared" si="23"/>
        <v>0.5</v>
      </c>
    </row>
    <row r="25" spans="1:50" x14ac:dyDescent="0.25">
      <c r="A25" s="6">
        <v>17</v>
      </c>
      <c r="B25" s="6" t="s">
        <v>56</v>
      </c>
      <c r="C25" s="9">
        <v>1</v>
      </c>
      <c r="D25" s="10">
        <v>1</v>
      </c>
      <c r="E25" s="9">
        <v>1</v>
      </c>
      <c r="F25" s="10">
        <v>1</v>
      </c>
      <c r="G25" s="31">
        <f t="shared" si="0"/>
        <v>0.5</v>
      </c>
      <c r="H25" s="31">
        <f t="shared" si="1"/>
        <v>0.5</v>
      </c>
      <c r="I25" s="31">
        <f t="shared" si="2"/>
        <v>0.5</v>
      </c>
      <c r="J25" s="31">
        <f t="shared" si="3"/>
        <v>0.5</v>
      </c>
      <c r="K25" s="12">
        <v>1</v>
      </c>
      <c r="L25" s="11">
        <v>1</v>
      </c>
      <c r="M25" s="12">
        <v>1</v>
      </c>
      <c r="N25" s="11">
        <v>1</v>
      </c>
      <c r="O25" s="45">
        <f t="shared" si="4"/>
        <v>0.5</v>
      </c>
      <c r="P25" s="45">
        <f t="shared" si="5"/>
        <v>0.5</v>
      </c>
      <c r="Q25" s="45">
        <f t="shared" si="6"/>
        <v>0.5</v>
      </c>
      <c r="R25" s="45">
        <f t="shared" si="7"/>
        <v>0.5</v>
      </c>
      <c r="S25" s="65">
        <v>1</v>
      </c>
      <c r="T25" s="66">
        <v>1</v>
      </c>
      <c r="U25" s="65">
        <v>1</v>
      </c>
      <c r="V25" s="66">
        <v>1</v>
      </c>
      <c r="W25" s="67">
        <f t="shared" si="8"/>
        <v>0.5</v>
      </c>
      <c r="X25" s="67">
        <f t="shared" si="9"/>
        <v>0.5</v>
      </c>
      <c r="Y25" s="67">
        <f t="shared" si="10"/>
        <v>0.5</v>
      </c>
      <c r="Z25" s="67">
        <f t="shared" si="11"/>
        <v>0.5</v>
      </c>
      <c r="AA25" s="65">
        <v>1</v>
      </c>
      <c r="AB25" s="66">
        <v>1</v>
      </c>
      <c r="AC25" s="65">
        <v>1</v>
      </c>
      <c r="AD25" s="66">
        <v>1</v>
      </c>
      <c r="AE25" s="67">
        <f t="shared" si="12"/>
        <v>0.5</v>
      </c>
      <c r="AF25" s="67">
        <f t="shared" si="13"/>
        <v>0.5</v>
      </c>
      <c r="AG25" s="67">
        <f t="shared" si="14"/>
        <v>0.5</v>
      </c>
      <c r="AH25" s="67">
        <f t="shared" si="15"/>
        <v>0.5</v>
      </c>
      <c r="AI25" s="97">
        <v>1</v>
      </c>
      <c r="AJ25" s="98">
        <v>1</v>
      </c>
      <c r="AK25" s="97">
        <v>1</v>
      </c>
      <c r="AL25" s="98">
        <v>1</v>
      </c>
      <c r="AM25" s="99">
        <f t="shared" si="16"/>
        <v>0.5</v>
      </c>
      <c r="AN25" s="99">
        <f t="shared" si="17"/>
        <v>0.5</v>
      </c>
      <c r="AO25" s="99">
        <f t="shared" si="18"/>
        <v>0.5</v>
      </c>
      <c r="AP25" s="99">
        <f t="shared" si="19"/>
        <v>0.5</v>
      </c>
      <c r="AQ25" s="77">
        <v>1</v>
      </c>
      <c r="AR25" s="78">
        <v>1</v>
      </c>
      <c r="AS25" s="77">
        <v>1</v>
      </c>
      <c r="AT25" s="78">
        <v>1</v>
      </c>
      <c r="AU25" s="363">
        <f t="shared" si="20"/>
        <v>0.5</v>
      </c>
      <c r="AV25" s="363">
        <f t="shared" si="21"/>
        <v>0.5</v>
      </c>
      <c r="AW25" s="363">
        <f t="shared" si="22"/>
        <v>0.5</v>
      </c>
      <c r="AX25" s="363">
        <f t="shared" si="23"/>
        <v>0.5</v>
      </c>
    </row>
    <row r="26" spans="1:50" x14ac:dyDescent="0.25">
      <c r="A26" s="6">
        <v>18</v>
      </c>
      <c r="B26" s="6" t="s">
        <v>57</v>
      </c>
      <c r="C26" s="272">
        <v>29</v>
      </c>
      <c r="D26" s="273">
        <v>23631</v>
      </c>
      <c r="E26" s="274">
        <v>301</v>
      </c>
      <c r="F26" s="275">
        <v>250319.24</v>
      </c>
      <c r="G26" s="31">
        <f t="shared" si="0"/>
        <v>8.7878787878787876E-2</v>
      </c>
      <c r="H26" s="31">
        <f t="shared" si="1"/>
        <v>8.6260190901822173E-2</v>
      </c>
      <c r="I26" s="31">
        <f t="shared" si="2"/>
        <v>8.7878787878787876E-2</v>
      </c>
      <c r="J26" s="31">
        <f t="shared" si="3"/>
        <v>8.6260190901822173E-2</v>
      </c>
      <c r="K26" s="12">
        <v>1</v>
      </c>
      <c r="L26" s="11">
        <v>1</v>
      </c>
      <c r="M26" s="12">
        <v>1</v>
      </c>
      <c r="N26" s="11">
        <v>1</v>
      </c>
      <c r="O26" s="45">
        <f t="shared" si="4"/>
        <v>0.5</v>
      </c>
      <c r="P26" s="45">
        <f t="shared" si="5"/>
        <v>0.5</v>
      </c>
      <c r="Q26" s="45">
        <f t="shared" si="6"/>
        <v>0.5</v>
      </c>
      <c r="R26" s="45">
        <f t="shared" si="7"/>
        <v>0.5</v>
      </c>
      <c r="S26" s="65">
        <v>1</v>
      </c>
      <c r="T26" s="66">
        <v>1</v>
      </c>
      <c r="U26" s="65">
        <v>1</v>
      </c>
      <c r="V26" s="66">
        <v>1</v>
      </c>
      <c r="W26" s="67">
        <f t="shared" si="8"/>
        <v>0.5</v>
      </c>
      <c r="X26" s="67">
        <f t="shared" si="9"/>
        <v>0.5</v>
      </c>
      <c r="Y26" s="67">
        <f t="shared" si="10"/>
        <v>0.5</v>
      </c>
      <c r="Z26" s="67">
        <f t="shared" si="11"/>
        <v>0.5</v>
      </c>
      <c r="AA26" s="65">
        <v>1</v>
      </c>
      <c r="AB26" s="66">
        <v>1</v>
      </c>
      <c r="AC26" s="65">
        <v>1</v>
      </c>
      <c r="AD26" s="66">
        <v>1</v>
      </c>
      <c r="AE26" s="67">
        <f t="shared" si="12"/>
        <v>0.5</v>
      </c>
      <c r="AF26" s="67">
        <f t="shared" si="13"/>
        <v>0.5</v>
      </c>
      <c r="AG26" s="67">
        <f t="shared" si="14"/>
        <v>0.5</v>
      </c>
      <c r="AH26" s="67">
        <f t="shared" si="15"/>
        <v>0.5</v>
      </c>
      <c r="AI26" s="97">
        <v>1</v>
      </c>
      <c r="AJ26" s="98">
        <v>1</v>
      </c>
      <c r="AK26" s="97">
        <v>1</v>
      </c>
      <c r="AL26" s="98">
        <v>1</v>
      </c>
      <c r="AM26" s="99">
        <f t="shared" si="16"/>
        <v>0.5</v>
      </c>
      <c r="AN26" s="99">
        <f t="shared" si="17"/>
        <v>0.5</v>
      </c>
      <c r="AO26" s="99">
        <f t="shared" si="18"/>
        <v>0.5</v>
      </c>
      <c r="AP26" s="99">
        <f t="shared" si="19"/>
        <v>0.5</v>
      </c>
      <c r="AQ26" s="77">
        <v>1</v>
      </c>
      <c r="AR26" s="78">
        <v>1</v>
      </c>
      <c r="AS26" s="77">
        <v>1</v>
      </c>
      <c r="AT26" s="78">
        <v>1</v>
      </c>
      <c r="AU26" s="363">
        <f t="shared" si="20"/>
        <v>0.5</v>
      </c>
      <c r="AV26" s="363">
        <f t="shared" si="21"/>
        <v>0.5</v>
      </c>
      <c r="AW26" s="363">
        <f t="shared" si="22"/>
        <v>0.5</v>
      </c>
      <c r="AX26" s="363">
        <f t="shared" si="23"/>
        <v>0.5</v>
      </c>
    </row>
    <row r="27" spans="1:50" x14ac:dyDescent="0.25">
      <c r="A27" s="6">
        <v>19</v>
      </c>
      <c r="B27" s="6" t="s">
        <v>58</v>
      </c>
      <c r="C27" s="9">
        <v>1</v>
      </c>
      <c r="D27" s="10">
        <v>1</v>
      </c>
      <c r="E27" s="9">
        <v>1</v>
      </c>
      <c r="F27" s="10">
        <v>1</v>
      </c>
      <c r="G27" s="31">
        <f t="shared" si="0"/>
        <v>0.5</v>
      </c>
      <c r="H27" s="31">
        <f t="shared" si="1"/>
        <v>0.5</v>
      </c>
      <c r="I27" s="31">
        <f t="shared" si="2"/>
        <v>0.5</v>
      </c>
      <c r="J27" s="31">
        <f t="shared" si="3"/>
        <v>0.5</v>
      </c>
      <c r="K27" s="12">
        <v>1</v>
      </c>
      <c r="L27" s="11">
        <v>1</v>
      </c>
      <c r="M27" s="12">
        <v>1</v>
      </c>
      <c r="N27" s="11">
        <v>1</v>
      </c>
      <c r="O27" s="45">
        <f t="shared" si="4"/>
        <v>0.5</v>
      </c>
      <c r="P27" s="45">
        <f t="shared" si="5"/>
        <v>0.5</v>
      </c>
      <c r="Q27" s="45">
        <f t="shared" si="6"/>
        <v>0.5</v>
      </c>
      <c r="R27" s="45">
        <f t="shared" si="7"/>
        <v>0.5</v>
      </c>
      <c r="S27" s="65">
        <v>1</v>
      </c>
      <c r="T27" s="66">
        <v>1</v>
      </c>
      <c r="U27" s="65">
        <v>1</v>
      </c>
      <c r="V27" s="66">
        <v>1</v>
      </c>
      <c r="W27" s="67">
        <f t="shared" si="8"/>
        <v>0.5</v>
      </c>
      <c r="X27" s="67">
        <f t="shared" si="9"/>
        <v>0.5</v>
      </c>
      <c r="Y27" s="67">
        <f t="shared" si="10"/>
        <v>0.5</v>
      </c>
      <c r="Z27" s="67">
        <f t="shared" si="11"/>
        <v>0.5</v>
      </c>
      <c r="AA27" s="65">
        <v>1</v>
      </c>
      <c r="AB27" s="66">
        <v>1</v>
      </c>
      <c r="AC27" s="65">
        <v>1</v>
      </c>
      <c r="AD27" s="66">
        <v>1</v>
      </c>
      <c r="AE27" s="67">
        <f t="shared" si="12"/>
        <v>0.5</v>
      </c>
      <c r="AF27" s="67">
        <f t="shared" si="13"/>
        <v>0.5</v>
      </c>
      <c r="AG27" s="67">
        <f t="shared" si="14"/>
        <v>0.5</v>
      </c>
      <c r="AH27" s="67">
        <f t="shared" si="15"/>
        <v>0.5</v>
      </c>
      <c r="AI27" s="97">
        <v>1</v>
      </c>
      <c r="AJ27" s="98">
        <v>1</v>
      </c>
      <c r="AK27" s="97">
        <v>1</v>
      </c>
      <c r="AL27" s="98">
        <v>1</v>
      </c>
      <c r="AM27" s="99">
        <f t="shared" si="16"/>
        <v>0.5</v>
      </c>
      <c r="AN27" s="99">
        <f t="shared" si="17"/>
        <v>0.5</v>
      </c>
      <c r="AO27" s="99">
        <f t="shared" si="18"/>
        <v>0.5</v>
      </c>
      <c r="AP27" s="99">
        <f t="shared" si="19"/>
        <v>0.5</v>
      </c>
      <c r="AQ27" s="77">
        <v>1</v>
      </c>
      <c r="AR27" s="78">
        <v>1</v>
      </c>
      <c r="AS27" s="77">
        <v>1</v>
      </c>
      <c r="AT27" s="78">
        <v>1</v>
      </c>
      <c r="AU27" s="363">
        <f t="shared" ref="AU27" si="24">AQ27/(AQ27+AS27)</f>
        <v>0.5</v>
      </c>
      <c r="AV27" s="363">
        <f t="shared" ref="AV27" si="25">AR27/(AR27+AT27)</f>
        <v>0.5</v>
      </c>
      <c r="AW27" s="363">
        <f>AS27/(AQ27+AS27)</f>
        <v>0.5</v>
      </c>
      <c r="AX27" s="363">
        <f>AT27/(AR27+AT27)</f>
        <v>0.5</v>
      </c>
    </row>
    <row r="28" spans="1:50" x14ac:dyDescent="0.25">
      <c r="A28" s="6">
        <v>20</v>
      </c>
      <c r="B28" s="6" t="s">
        <v>59</v>
      </c>
      <c r="C28" s="228">
        <v>141</v>
      </c>
      <c r="D28" s="229">
        <v>120183.84</v>
      </c>
      <c r="E28" s="230">
        <v>181</v>
      </c>
      <c r="F28" s="231">
        <v>155640.56</v>
      </c>
      <c r="G28" s="31">
        <f t="shared" si="0"/>
        <v>0.43788819875776397</v>
      </c>
      <c r="H28" s="31">
        <f t="shared" si="1"/>
        <v>0.43572591837415392</v>
      </c>
      <c r="I28" s="31">
        <f t="shared" si="2"/>
        <v>0.43788819875776397</v>
      </c>
      <c r="J28" s="31">
        <f t="shared" si="3"/>
        <v>0.43572591837415392</v>
      </c>
      <c r="K28" s="12">
        <v>1</v>
      </c>
      <c r="L28" s="11">
        <v>1</v>
      </c>
      <c r="M28" s="12">
        <v>1</v>
      </c>
      <c r="N28" s="11">
        <v>1</v>
      </c>
      <c r="O28" s="45">
        <f t="shared" si="4"/>
        <v>0.5</v>
      </c>
      <c r="P28" s="45">
        <f t="shared" si="5"/>
        <v>0.5</v>
      </c>
      <c r="Q28" s="45">
        <f t="shared" si="6"/>
        <v>0.5</v>
      </c>
      <c r="R28" s="45">
        <f t="shared" si="7"/>
        <v>0.5</v>
      </c>
      <c r="S28" s="65">
        <v>1</v>
      </c>
      <c r="T28" s="66">
        <v>1</v>
      </c>
      <c r="U28" s="65">
        <v>1</v>
      </c>
      <c r="V28" s="66">
        <v>1</v>
      </c>
      <c r="W28" s="67">
        <f t="shared" si="8"/>
        <v>0.5</v>
      </c>
      <c r="X28" s="67">
        <f t="shared" si="9"/>
        <v>0.5</v>
      </c>
      <c r="Y28" s="67">
        <f t="shared" si="10"/>
        <v>0.5</v>
      </c>
      <c r="Z28" s="67">
        <f t="shared" si="11"/>
        <v>0.5</v>
      </c>
      <c r="AA28" s="330">
        <v>61</v>
      </c>
      <c r="AB28" s="331">
        <v>42526.78</v>
      </c>
      <c r="AC28" s="332">
        <v>85</v>
      </c>
      <c r="AD28" s="333">
        <v>58947.85</v>
      </c>
      <c r="AE28" s="67">
        <f t="shared" si="12"/>
        <v>0.4178082191780822</v>
      </c>
      <c r="AF28" s="67">
        <f t="shared" si="13"/>
        <v>0.41908780549384606</v>
      </c>
      <c r="AG28" s="67">
        <f t="shared" si="14"/>
        <v>0.4178082191780822</v>
      </c>
      <c r="AH28" s="67">
        <f t="shared" si="15"/>
        <v>0.41908780549384606</v>
      </c>
      <c r="AI28" s="97">
        <v>1</v>
      </c>
      <c r="AJ28" s="98">
        <v>1</v>
      </c>
      <c r="AK28" s="97">
        <v>1</v>
      </c>
      <c r="AL28" s="98">
        <v>1</v>
      </c>
      <c r="AM28" s="99">
        <f t="shared" si="16"/>
        <v>0.5</v>
      </c>
      <c r="AN28" s="99">
        <f t="shared" si="17"/>
        <v>0.5</v>
      </c>
      <c r="AO28" s="99">
        <f t="shared" si="18"/>
        <v>0.5</v>
      </c>
      <c r="AP28" s="99">
        <f t="shared" si="19"/>
        <v>0.5</v>
      </c>
      <c r="AQ28" s="77">
        <v>1</v>
      </c>
      <c r="AR28" s="78">
        <v>1</v>
      </c>
      <c r="AS28" s="77">
        <v>1</v>
      </c>
      <c r="AT28" s="78">
        <v>1</v>
      </c>
      <c r="AU28" s="363">
        <f t="shared" ref="AU28:AU86" si="26">AQ28/(AQ28+AS28)</f>
        <v>0.5</v>
      </c>
      <c r="AV28" s="363">
        <f t="shared" ref="AV28:AV86" si="27">AR28/(AR28+AT28)</f>
        <v>0.5</v>
      </c>
      <c r="AW28" s="363">
        <f t="shared" ref="AW28:AW86" si="28">AS28/(AQ28+AS28)</f>
        <v>0.5</v>
      </c>
      <c r="AX28" s="363">
        <f t="shared" ref="AX28:AX86" si="29">AT28/(AR28+AT28)</f>
        <v>0.5</v>
      </c>
    </row>
    <row r="29" spans="1:50" x14ac:dyDescent="0.25">
      <c r="A29" s="6">
        <v>21</v>
      </c>
      <c r="B29" s="6" t="s">
        <v>60</v>
      </c>
      <c r="C29" s="276">
        <v>1</v>
      </c>
      <c r="D29" s="277">
        <v>981</v>
      </c>
      <c r="E29" s="278">
        <v>14</v>
      </c>
      <c r="F29" s="279">
        <v>14004</v>
      </c>
      <c r="G29" s="31">
        <f t="shared" si="0"/>
        <v>6.6666666666666666E-2</v>
      </c>
      <c r="H29" s="31">
        <f t="shared" si="1"/>
        <v>6.5465465465465472E-2</v>
      </c>
      <c r="I29" s="31">
        <f t="shared" si="2"/>
        <v>6.6666666666666666E-2</v>
      </c>
      <c r="J29" s="31">
        <f t="shared" si="3"/>
        <v>6.5465465465465472E-2</v>
      </c>
      <c r="K29" s="12">
        <v>1</v>
      </c>
      <c r="L29" s="11">
        <v>1</v>
      </c>
      <c r="M29" s="12">
        <v>1</v>
      </c>
      <c r="N29" s="11">
        <v>1</v>
      </c>
      <c r="O29" s="45">
        <f t="shared" si="4"/>
        <v>0.5</v>
      </c>
      <c r="P29" s="45">
        <f t="shared" si="5"/>
        <v>0.5</v>
      </c>
      <c r="Q29" s="45">
        <f t="shared" si="6"/>
        <v>0.5</v>
      </c>
      <c r="R29" s="45">
        <f t="shared" si="7"/>
        <v>0.5</v>
      </c>
      <c r="S29" s="65">
        <v>1</v>
      </c>
      <c r="T29" s="66">
        <v>1</v>
      </c>
      <c r="U29" s="65">
        <v>1</v>
      </c>
      <c r="V29" s="66">
        <v>1</v>
      </c>
      <c r="W29" s="67">
        <f t="shared" si="8"/>
        <v>0.5</v>
      </c>
      <c r="X29" s="67">
        <f t="shared" si="9"/>
        <v>0.5</v>
      </c>
      <c r="Y29" s="67">
        <f t="shared" si="10"/>
        <v>0.5</v>
      </c>
      <c r="Z29" s="67">
        <f t="shared" si="11"/>
        <v>0.5</v>
      </c>
      <c r="AA29" s="65">
        <v>1</v>
      </c>
      <c r="AB29" s="66">
        <v>1</v>
      </c>
      <c r="AC29" s="65">
        <v>1</v>
      </c>
      <c r="AD29" s="66">
        <v>1</v>
      </c>
      <c r="AE29" s="67">
        <f t="shared" si="12"/>
        <v>0.5</v>
      </c>
      <c r="AF29" s="67">
        <f t="shared" si="13"/>
        <v>0.5</v>
      </c>
      <c r="AG29" s="67">
        <f t="shared" si="14"/>
        <v>0.5</v>
      </c>
      <c r="AH29" s="67">
        <f t="shared" si="15"/>
        <v>0.5</v>
      </c>
      <c r="AI29" s="97">
        <v>1</v>
      </c>
      <c r="AJ29" s="98">
        <v>1</v>
      </c>
      <c r="AK29" s="97">
        <v>1</v>
      </c>
      <c r="AL29" s="98">
        <v>1</v>
      </c>
      <c r="AM29" s="99">
        <f t="shared" si="16"/>
        <v>0.5</v>
      </c>
      <c r="AN29" s="99">
        <f t="shared" si="17"/>
        <v>0.5</v>
      </c>
      <c r="AO29" s="99">
        <f t="shared" si="18"/>
        <v>0.5</v>
      </c>
      <c r="AP29" s="99">
        <f t="shared" si="19"/>
        <v>0.5</v>
      </c>
      <c r="AQ29" s="77">
        <v>1</v>
      </c>
      <c r="AR29" s="78">
        <v>1</v>
      </c>
      <c r="AS29" s="77">
        <v>1</v>
      </c>
      <c r="AT29" s="78">
        <v>1</v>
      </c>
      <c r="AU29" s="363">
        <f t="shared" si="26"/>
        <v>0.5</v>
      </c>
      <c r="AV29" s="363">
        <f t="shared" si="27"/>
        <v>0.5</v>
      </c>
      <c r="AW29" s="363">
        <f t="shared" si="28"/>
        <v>0.5</v>
      </c>
      <c r="AX29" s="363">
        <f t="shared" si="29"/>
        <v>0.5</v>
      </c>
    </row>
    <row r="30" spans="1:50" x14ac:dyDescent="0.25">
      <c r="A30" s="6">
        <v>22</v>
      </c>
      <c r="B30" s="6" t="s">
        <v>61</v>
      </c>
      <c r="C30" s="280">
        <v>25</v>
      </c>
      <c r="D30" s="281">
        <v>40748.5</v>
      </c>
      <c r="E30" s="282">
        <v>94</v>
      </c>
      <c r="F30" s="283">
        <v>163674.75</v>
      </c>
      <c r="G30" s="31">
        <f t="shared" si="0"/>
        <v>0.21008403361344538</v>
      </c>
      <c r="H30" s="31">
        <f t="shared" si="1"/>
        <v>0.19933397986774987</v>
      </c>
      <c r="I30" s="31">
        <f t="shared" si="2"/>
        <v>0.21008403361344538</v>
      </c>
      <c r="J30" s="31">
        <f t="shared" si="3"/>
        <v>0.19933397986774987</v>
      </c>
      <c r="K30" s="12">
        <v>1</v>
      </c>
      <c r="L30" s="11">
        <v>1</v>
      </c>
      <c r="M30" s="12">
        <v>1</v>
      </c>
      <c r="N30" s="11">
        <v>1</v>
      </c>
      <c r="O30" s="45">
        <f t="shared" si="4"/>
        <v>0.5</v>
      </c>
      <c r="P30" s="45">
        <f t="shared" si="5"/>
        <v>0.5</v>
      </c>
      <c r="Q30" s="45">
        <f t="shared" si="6"/>
        <v>0.5</v>
      </c>
      <c r="R30" s="45">
        <f t="shared" si="7"/>
        <v>0.5</v>
      </c>
      <c r="S30" s="65">
        <v>1</v>
      </c>
      <c r="T30" s="66">
        <v>1</v>
      </c>
      <c r="U30" s="65">
        <v>1</v>
      </c>
      <c r="V30" s="66">
        <v>1</v>
      </c>
      <c r="W30" s="67">
        <f t="shared" si="8"/>
        <v>0.5</v>
      </c>
      <c r="X30" s="67">
        <f t="shared" si="9"/>
        <v>0.5</v>
      </c>
      <c r="Y30" s="67">
        <f t="shared" si="10"/>
        <v>0.5</v>
      </c>
      <c r="Z30" s="67">
        <f t="shared" si="11"/>
        <v>0.5</v>
      </c>
      <c r="AA30" s="346">
        <v>26</v>
      </c>
      <c r="AB30" s="347">
        <v>15831.74</v>
      </c>
      <c r="AC30" s="348">
        <v>88</v>
      </c>
      <c r="AD30" s="349">
        <v>51917.08</v>
      </c>
      <c r="AE30" s="67">
        <f t="shared" si="12"/>
        <v>0.22807017543859648</v>
      </c>
      <c r="AF30" s="67">
        <f t="shared" si="13"/>
        <v>0.23368288923703762</v>
      </c>
      <c r="AG30" s="67">
        <f t="shared" si="14"/>
        <v>0.22807017543859648</v>
      </c>
      <c r="AH30" s="67">
        <f t="shared" si="15"/>
        <v>0.23368288923703762</v>
      </c>
      <c r="AI30" s="97">
        <v>1</v>
      </c>
      <c r="AJ30" s="98">
        <v>1</v>
      </c>
      <c r="AK30" s="97">
        <v>1</v>
      </c>
      <c r="AL30" s="98">
        <v>1</v>
      </c>
      <c r="AM30" s="99">
        <f t="shared" si="16"/>
        <v>0.5</v>
      </c>
      <c r="AN30" s="99">
        <f t="shared" si="17"/>
        <v>0.5</v>
      </c>
      <c r="AO30" s="99">
        <f t="shared" si="18"/>
        <v>0.5</v>
      </c>
      <c r="AP30" s="99">
        <f t="shared" si="19"/>
        <v>0.5</v>
      </c>
      <c r="AQ30" s="77">
        <v>1</v>
      </c>
      <c r="AR30" s="78">
        <v>1</v>
      </c>
      <c r="AS30" s="77">
        <v>1</v>
      </c>
      <c r="AT30" s="78">
        <v>1</v>
      </c>
      <c r="AU30" s="363">
        <f t="shared" si="26"/>
        <v>0.5</v>
      </c>
      <c r="AV30" s="363">
        <f t="shared" si="27"/>
        <v>0.5</v>
      </c>
      <c r="AW30" s="363">
        <f t="shared" si="28"/>
        <v>0.5</v>
      </c>
      <c r="AX30" s="363">
        <f t="shared" si="29"/>
        <v>0.5</v>
      </c>
    </row>
    <row r="31" spans="1:50" x14ac:dyDescent="0.25">
      <c r="A31" s="6">
        <v>23</v>
      </c>
      <c r="B31" s="6" t="s">
        <v>62</v>
      </c>
      <c r="C31" s="284">
        <v>11</v>
      </c>
      <c r="D31" s="285">
        <v>8632.19</v>
      </c>
      <c r="E31" s="286">
        <v>132</v>
      </c>
      <c r="F31" s="287">
        <v>107726.57</v>
      </c>
      <c r="G31" s="31">
        <f t="shared" si="0"/>
        <v>7.6923076923076927E-2</v>
      </c>
      <c r="H31" s="31">
        <f t="shared" si="1"/>
        <v>7.4185991669213386E-2</v>
      </c>
      <c r="I31" s="31">
        <f t="shared" si="2"/>
        <v>7.6923076923076927E-2</v>
      </c>
      <c r="J31" s="31">
        <f t="shared" si="3"/>
        <v>7.4185991669213386E-2</v>
      </c>
      <c r="K31" s="12">
        <v>1</v>
      </c>
      <c r="L31" s="11">
        <v>1</v>
      </c>
      <c r="M31" s="12">
        <v>1</v>
      </c>
      <c r="N31" s="11">
        <v>1</v>
      </c>
      <c r="O31" s="45">
        <f t="shared" si="4"/>
        <v>0.5</v>
      </c>
      <c r="P31" s="45">
        <f t="shared" si="5"/>
        <v>0.5</v>
      </c>
      <c r="Q31" s="45">
        <f t="shared" si="6"/>
        <v>0.5</v>
      </c>
      <c r="R31" s="45">
        <f t="shared" si="7"/>
        <v>0.5</v>
      </c>
      <c r="S31" s="65">
        <v>1</v>
      </c>
      <c r="T31" s="66">
        <v>1</v>
      </c>
      <c r="U31" s="65">
        <v>1</v>
      </c>
      <c r="V31" s="66">
        <v>1</v>
      </c>
      <c r="W31" s="67">
        <f t="shared" si="8"/>
        <v>0.5</v>
      </c>
      <c r="X31" s="67">
        <f t="shared" si="9"/>
        <v>0.5</v>
      </c>
      <c r="Y31" s="67">
        <f t="shared" si="10"/>
        <v>0.5</v>
      </c>
      <c r="Z31" s="67">
        <f t="shared" si="11"/>
        <v>0.5</v>
      </c>
      <c r="AA31" s="65">
        <v>1</v>
      </c>
      <c r="AB31" s="66">
        <v>1</v>
      </c>
      <c r="AC31" s="65">
        <v>1</v>
      </c>
      <c r="AD31" s="66">
        <v>1</v>
      </c>
      <c r="AE31" s="67">
        <f t="shared" si="12"/>
        <v>0.5</v>
      </c>
      <c r="AF31" s="67">
        <f t="shared" si="13"/>
        <v>0.5</v>
      </c>
      <c r="AG31" s="67">
        <f t="shared" si="14"/>
        <v>0.5</v>
      </c>
      <c r="AH31" s="67">
        <f t="shared" si="15"/>
        <v>0.5</v>
      </c>
      <c r="AI31" s="97">
        <v>1</v>
      </c>
      <c r="AJ31" s="98">
        <v>1</v>
      </c>
      <c r="AK31" s="97">
        <v>1</v>
      </c>
      <c r="AL31" s="98">
        <v>1</v>
      </c>
      <c r="AM31" s="99">
        <f t="shared" si="16"/>
        <v>0.5</v>
      </c>
      <c r="AN31" s="99">
        <f t="shared" si="17"/>
        <v>0.5</v>
      </c>
      <c r="AO31" s="99">
        <f t="shared" si="18"/>
        <v>0.5</v>
      </c>
      <c r="AP31" s="99">
        <f t="shared" si="19"/>
        <v>0.5</v>
      </c>
      <c r="AQ31" s="77">
        <v>1</v>
      </c>
      <c r="AR31" s="78">
        <v>1</v>
      </c>
      <c r="AS31" s="77">
        <v>1</v>
      </c>
      <c r="AT31" s="78">
        <v>1</v>
      </c>
      <c r="AU31" s="363">
        <f t="shared" si="26"/>
        <v>0.5</v>
      </c>
      <c r="AV31" s="363">
        <f t="shared" si="27"/>
        <v>0.5</v>
      </c>
      <c r="AW31" s="363">
        <f t="shared" si="28"/>
        <v>0.5</v>
      </c>
      <c r="AX31" s="363">
        <f t="shared" si="29"/>
        <v>0.5</v>
      </c>
    </row>
    <row r="32" spans="1:50" x14ac:dyDescent="0.25">
      <c r="A32" s="6">
        <v>24</v>
      </c>
      <c r="B32" s="6" t="s">
        <v>63</v>
      </c>
      <c r="C32" s="288">
        <v>11</v>
      </c>
      <c r="D32" s="289">
        <v>8866</v>
      </c>
      <c r="E32" s="290">
        <v>78</v>
      </c>
      <c r="F32" s="291">
        <v>70828.649999999994</v>
      </c>
      <c r="G32" s="31">
        <f t="shared" si="0"/>
        <v>0.12359550561797752</v>
      </c>
      <c r="H32" s="31">
        <f t="shared" si="1"/>
        <v>0.11124962591591783</v>
      </c>
      <c r="I32" s="31">
        <f t="shared" si="2"/>
        <v>0.12359550561797752</v>
      </c>
      <c r="J32" s="31">
        <f t="shared" si="3"/>
        <v>0.11124962591591783</v>
      </c>
      <c r="K32" s="12">
        <v>1</v>
      </c>
      <c r="L32" s="11">
        <v>1</v>
      </c>
      <c r="M32" s="12">
        <v>1</v>
      </c>
      <c r="N32" s="11">
        <v>1</v>
      </c>
      <c r="O32" s="45">
        <f t="shared" si="4"/>
        <v>0.5</v>
      </c>
      <c r="P32" s="45">
        <f t="shared" si="5"/>
        <v>0.5</v>
      </c>
      <c r="Q32" s="45">
        <f t="shared" si="6"/>
        <v>0.5</v>
      </c>
      <c r="R32" s="45">
        <f t="shared" si="7"/>
        <v>0.5</v>
      </c>
      <c r="S32" s="65">
        <v>1</v>
      </c>
      <c r="T32" s="66">
        <v>1</v>
      </c>
      <c r="U32" s="65">
        <v>1</v>
      </c>
      <c r="V32" s="66">
        <v>1</v>
      </c>
      <c r="W32" s="67">
        <f t="shared" si="8"/>
        <v>0.5</v>
      </c>
      <c r="X32" s="67">
        <f t="shared" si="9"/>
        <v>0.5</v>
      </c>
      <c r="Y32" s="67">
        <f t="shared" si="10"/>
        <v>0.5</v>
      </c>
      <c r="Z32" s="67">
        <f t="shared" si="11"/>
        <v>0.5</v>
      </c>
      <c r="AA32" s="65">
        <v>1</v>
      </c>
      <c r="AB32" s="66">
        <v>1</v>
      </c>
      <c r="AC32" s="65">
        <v>1</v>
      </c>
      <c r="AD32" s="66">
        <v>1</v>
      </c>
      <c r="AE32" s="67">
        <f t="shared" si="12"/>
        <v>0.5</v>
      </c>
      <c r="AF32" s="67">
        <f t="shared" si="13"/>
        <v>0.5</v>
      </c>
      <c r="AG32" s="67">
        <f t="shared" si="14"/>
        <v>0.5</v>
      </c>
      <c r="AH32" s="67">
        <f t="shared" si="15"/>
        <v>0.5</v>
      </c>
      <c r="AI32" s="97">
        <v>1</v>
      </c>
      <c r="AJ32" s="98">
        <v>1</v>
      </c>
      <c r="AK32" s="97">
        <v>1</v>
      </c>
      <c r="AL32" s="98">
        <v>1</v>
      </c>
      <c r="AM32" s="99">
        <f t="shared" si="16"/>
        <v>0.5</v>
      </c>
      <c r="AN32" s="99">
        <f t="shared" si="17"/>
        <v>0.5</v>
      </c>
      <c r="AO32" s="99">
        <f t="shared" si="18"/>
        <v>0.5</v>
      </c>
      <c r="AP32" s="99">
        <f t="shared" si="19"/>
        <v>0.5</v>
      </c>
      <c r="AQ32" s="77">
        <v>1</v>
      </c>
      <c r="AR32" s="78">
        <v>1</v>
      </c>
      <c r="AS32" s="77">
        <v>1</v>
      </c>
      <c r="AT32" s="78">
        <v>1</v>
      </c>
      <c r="AU32" s="363">
        <f t="shared" si="26"/>
        <v>0.5</v>
      </c>
      <c r="AV32" s="363">
        <f t="shared" si="27"/>
        <v>0.5</v>
      </c>
      <c r="AW32" s="363">
        <f t="shared" si="28"/>
        <v>0.5</v>
      </c>
      <c r="AX32" s="363">
        <f t="shared" si="29"/>
        <v>0.5</v>
      </c>
    </row>
    <row r="33" spans="1:50" x14ac:dyDescent="0.25">
      <c r="A33" s="6">
        <v>25</v>
      </c>
      <c r="B33" s="6" t="s">
        <v>64</v>
      </c>
      <c r="C33" s="194">
        <v>645</v>
      </c>
      <c r="D33" s="195">
        <v>559252</v>
      </c>
      <c r="E33" s="196">
        <v>516</v>
      </c>
      <c r="F33" s="197">
        <v>442758</v>
      </c>
      <c r="G33" s="31">
        <f t="shared" si="0"/>
        <v>0.55555555555555558</v>
      </c>
      <c r="H33" s="31">
        <f t="shared" si="1"/>
        <v>0.55813015838165292</v>
      </c>
      <c r="I33" s="31">
        <f t="shared" si="2"/>
        <v>0.55555555555555558</v>
      </c>
      <c r="J33" s="31">
        <f t="shared" si="3"/>
        <v>0.55813015838165292</v>
      </c>
      <c r="K33" s="131">
        <v>466</v>
      </c>
      <c r="L33" s="132">
        <v>782894.18</v>
      </c>
      <c r="M33" s="133">
        <v>508</v>
      </c>
      <c r="N33" s="134">
        <v>904577.23</v>
      </c>
      <c r="O33" s="45">
        <f t="shared" si="4"/>
        <v>0.47843942505133469</v>
      </c>
      <c r="P33" s="45">
        <f t="shared" si="5"/>
        <v>0.4639451521137179</v>
      </c>
      <c r="Q33" s="45">
        <f t="shared" si="6"/>
        <v>0.47843942505133469</v>
      </c>
      <c r="R33" s="45">
        <f t="shared" si="7"/>
        <v>0.4639451521137179</v>
      </c>
      <c r="S33" s="165">
        <v>302</v>
      </c>
      <c r="T33" s="166">
        <v>848760.66</v>
      </c>
      <c r="U33" s="167">
        <v>279</v>
      </c>
      <c r="V33" s="168">
        <v>780356.19</v>
      </c>
      <c r="W33" s="67">
        <f t="shared" si="8"/>
        <v>0.51979345955249567</v>
      </c>
      <c r="X33" s="67">
        <f t="shared" si="9"/>
        <v>0.52099434119780907</v>
      </c>
      <c r="Y33" s="67">
        <f t="shared" si="10"/>
        <v>0.51979345955249567</v>
      </c>
      <c r="Z33" s="67">
        <f t="shared" si="11"/>
        <v>0.52099434119780907</v>
      </c>
      <c r="AA33" s="302">
        <v>909</v>
      </c>
      <c r="AB33" s="303">
        <v>619721.62</v>
      </c>
      <c r="AC33" s="304">
        <v>703</v>
      </c>
      <c r="AD33" s="305">
        <v>470099.39</v>
      </c>
      <c r="AE33" s="67">
        <f t="shared" si="12"/>
        <v>0.56389578163771714</v>
      </c>
      <c r="AF33" s="67">
        <f t="shared" si="13"/>
        <v>0.56864532277644375</v>
      </c>
      <c r="AG33" s="67">
        <f t="shared" si="14"/>
        <v>0.56389578163771714</v>
      </c>
      <c r="AH33" s="67">
        <f t="shared" si="15"/>
        <v>0.56864532277644375</v>
      </c>
      <c r="AI33" s="97">
        <v>1</v>
      </c>
      <c r="AJ33" s="98">
        <v>1</v>
      </c>
      <c r="AK33" s="97">
        <v>1</v>
      </c>
      <c r="AL33" s="98">
        <v>1</v>
      </c>
      <c r="AM33" s="99">
        <f t="shared" si="16"/>
        <v>0.5</v>
      </c>
      <c r="AN33" s="99">
        <f t="shared" si="17"/>
        <v>0.5</v>
      </c>
      <c r="AO33" s="99">
        <f t="shared" si="18"/>
        <v>0.5</v>
      </c>
      <c r="AP33" s="99">
        <f t="shared" si="19"/>
        <v>0.5</v>
      </c>
      <c r="AQ33" s="77">
        <v>3881</v>
      </c>
      <c r="AR33" s="78">
        <v>3037658.7</v>
      </c>
      <c r="AS33">
        <v>3473</v>
      </c>
      <c r="AT33">
        <v>2718317.1</v>
      </c>
      <c r="AU33" s="363">
        <f t="shared" si="26"/>
        <v>0.52774000543921673</v>
      </c>
      <c r="AV33" s="363">
        <f t="shared" si="27"/>
        <v>0.52774000543921673</v>
      </c>
      <c r="AW33" s="363">
        <f t="shared" si="28"/>
        <v>0.47225999456078327</v>
      </c>
      <c r="AX33" s="363">
        <f t="shared" si="29"/>
        <v>0.47225999456078321</v>
      </c>
    </row>
    <row r="34" spans="1:50" x14ac:dyDescent="0.25">
      <c r="A34" s="6">
        <v>26</v>
      </c>
      <c r="B34" s="6" t="s">
        <v>65</v>
      </c>
      <c r="C34" s="198">
        <v>53</v>
      </c>
      <c r="D34" s="199">
        <v>43294</v>
      </c>
      <c r="E34" s="200">
        <v>46</v>
      </c>
      <c r="F34" s="201">
        <v>37424</v>
      </c>
      <c r="G34" s="31">
        <f t="shared" si="0"/>
        <v>0.53535353535353536</v>
      </c>
      <c r="H34" s="31">
        <f t="shared" si="1"/>
        <v>0.53636115860155109</v>
      </c>
      <c r="I34" s="31">
        <f t="shared" si="2"/>
        <v>0.53535353535353536</v>
      </c>
      <c r="J34" s="31">
        <f t="shared" si="3"/>
        <v>0.53636115860155109</v>
      </c>
      <c r="K34" s="135">
        <v>371</v>
      </c>
      <c r="L34" s="136">
        <v>666943.49</v>
      </c>
      <c r="M34" s="137">
        <v>392</v>
      </c>
      <c r="N34" s="138">
        <v>1044851.25</v>
      </c>
      <c r="O34" s="45">
        <f t="shared" si="4"/>
        <v>0.48623853211009177</v>
      </c>
      <c r="P34" s="45">
        <f t="shared" si="5"/>
        <v>0.38961650857742441</v>
      </c>
      <c r="Q34" s="45">
        <f t="shared" si="6"/>
        <v>0.48623853211009177</v>
      </c>
      <c r="R34" s="45">
        <f t="shared" si="7"/>
        <v>0.38961650857742441</v>
      </c>
      <c r="S34" s="65">
        <v>1</v>
      </c>
      <c r="T34" s="66">
        <v>1</v>
      </c>
      <c r="U34" s="65">
        <v>1</v>
      </c>
      <c r="V34" s="66">
        <v>1</v>
      </c>
      <c r="W34" s="67">
        <f t="shared" si="8"/>
        <v>0.5</v>
      </c>
      <c r="X34" s="67">
        <f t="shared" si="9"/>
        <v>0.5</v>
      </c>
      <c r="Y34" s="67">
        <f t="shared" si="10"/>
        <v>0.5</v>
      </c>
      <c r="Z34" s="67">
        <f t="shared" si="11"/>
        <v>0.5</v>
      </c>
      <c r="AA34" s="306">
        <v>119</v>
      </c>
      <c r="AB34" s="307">
        <v>99575.47</v>
      </c>
      <c r="AC34" s="308">
        <v>156</v>
      </c>
      <c r="AD34" s="309">
        <v>125750.39</v>
      </c>
      <c r="AE34" s="67">
        <f t="shared" si="12"/>
        <v>0.43272727272727274</v>
      </c>
      <c r="AF34" s="67">
        <f t="shared" si="13"/>
        <v>0.44191762987168898</v>
      </c>
      <c r="AG34" s="67">
        <f t="shared" si="14"/>
        <v>0.43272727272727274</v>
      </c>
      <c r="AH34" s="67">
        <f t="shared" si="15"/>
        <v>0.44191762987168898</v>
      </c>
      <c r="AI34" s="97">
        <v>1</v>
      </c>
      <c r="AJ34" s="98">
        <v>1</v>
      </c>
      <c r="AK34" s="97">
        <v>1</v>
      </c>
      <c r="AL34" s="98">
        <v>1</v>
      </c>
      <c r="AM34" s="99">
        <f t="shared" si="16"/>
        <v>0.5</v>
      </c>
      <c r="AN34" s="99">
        <f t="shared" si="17"/>
        <v>0.5</v>
      </c>
      <c r="AO34" s="99">
        <f t="shared" si="18"/>
        <v>0.5</v>
      </c>
      <c r="AP34" s="99">
        <f t="shared" si="19"/>
        <v>0.5</v>
      </c>
      <c r="AQ34" s="77">
        <v>1</v>
      </c>
      <c r="AR34" s="78">
        <v>1</v>
      </c>
      <c r="AS34" s="77">
        <v>1</v>
      </c>
      <c r="AT34" s="78">
        <v>1</v>
      </c>
      <c r="AU34" s="363">
        <f t="shared" si="26"/>
        <v>0.5</v>
      </c>
      <c r="AV34" s="363">
        <f t="shared" si="27"/>
        <v>0.5</v>
      </c>
      <c r="AW34" s="363">
        <f t="shared" si="28"/>
        <v>0.5</v>
      </c>
      <c r="AX34" s="363">
        <f t="shared" si="29"/>
        <v>0.5</v>
      </c>
    </row>
    <row r="35" spans="1:50" x14ac:dyDescent="0.25">
      <c r="A35" s="6">
        <v>27</v>
      </c>
      <c r="B35" s="6" t="s">
        <v>66</v>
      </c>
      <c r="C35" s="202">
        <v>86</v>
      </c>
      <c r="D35" s="203">
        <v>72796</v>
      </c>
      <c r="E35" s="204">
        <v>41</v>
      </c>
      <c r="F35" s="205">
        <v>34966</v>
      </c>
      <c r="G35" s="31">
        <f t="shared" si="0"/>
        <v>0.67716535433070868</v>
      </c>
      <c r="H35" s="31">
        <f t="shared" si="1"/>
        <v>0.67552569551418873</v>
      </c>
      <c r="I35" s="31">
        <f t="shared" si="2"/>
        <v>0.67716535433070868</v>
      </c>
      <c r="J35" s="31">
        <f t="shared" si="3"/>
        <v>0.67552569551418873</v>
      </c>
      <c r="K35" s="12">
        <v>1</v>
      </c>
      <c r="L35" s="11">
        <v>1</v>
      </c>
      <c r="M35" s="12">
        <v>1</v>
      </c>
      <c r="N35" s="11">
        <v>1</v>
      </c>
      <c r="O35" s="45">
        <f t="shared" si="4"/>
        <v>0.5</v>
      </c>
      <c r="P35" s="45">
        <f t="shared" si="5"/>
        <v>0.5</v>
      </c>
      <c r="Q35" s="45">
        <f t="shared" si="6"/>
        <v>0.5</v>
      </c>
      <c r="R35" s="45">
        <f t="shared" si="7"/>
        <v>0.5</v>
      </c>
      <c r="S35" s="65">
        <v>1</v>
      </c>
      <c r="T35" s="66">
        <v>1</v>
      </c>
      <c r="U35" s="65">
        <v>1</v>
      </c>
      <c r="V35" s="66">
        <v>1</v>
      </c>
      <c r="W35" s="67">
        <f t="shared" si="8"/>
        <v>0.5</v>
      </c>
      <c r="X35" s="67">
        <f t="shared" si="9"/>
        <v>0.5</v>
      </c>
      <c r="Y35" s="67">
        <f t="shared" si="10"/>
        <v>0.5</v>
      </c>
      <c r="Z35" s="67">
        <f t="shared" si="11"/>
        <v>0.5</v>
      </c>
      <c r="AA35" s="310">
        <v>1424</v>
      </c>
      <c r="AB35" s="311">
        <v>1108509.22</v>
      </c>
      <c r="AC35" s="312">
        <v>855</v>
      </c>
      <c r="AD35" s="313">
        <v>671712.28</v>
      </c>
      <c r="AE35" s="67">
        <f t="shared" si="12"/>
        <v>0.6248354541465555</v>
      </c>
      <c r="AF35" s="67">
        <f t="shared" si="13"/>
        <v>0.62268050352161231</v>
      </c>
      <c r="AG35" s="67">
        <f t="shared" si="14"/>
        <v>0.6248354541465555</v>
      </c>
      <c r="AH35" s="67">
        <f t="shared" si="15"/>
        <v>0.62268050352161231</v>
      </c>
      <c r="AI35" s="97">
        <v>1</v>
      </c>
      <c r="AJ35" s="98">
        <v>1</v>
      </c>
      <c r="AK35" s="97">
        <v>1</v>
      </c>
      <c r="AL35" s="98">
        <v>1</v>
      </c>
      <c r="AM35" s="99">
        <f t="shared" si="16"/>
        <v>0.5</v>
      </c>
      <c r="AN35" s="99">
        <f t="shared" si="17"/>
        <v>0.5</v>
      </c>
      <c r="AO35" s="99">
        <f t="shared" si="18"/>
        <v>0.5</v>
      </c>
      <c r="AP35" s="99">
        <f t="shared" si="19"/>
        <v>0.5</v>
      </c>
      <c r="AQ35" s="77">
        <v>1</v>
      </c>
      <c r="AR35" s="78">
        <v>1</v>
      </c>
      <c r="AS35" s="77">
        <v>1</v>
      </c>
      <c r="AT35" s="78">
        <v>1</v>
      </c>
      <c r="AU35" s="363">
        <f t="shared" si="26"/>
        <v>0.5</v>
      </c>
      <c r="AV35" s="363">
        <f t="shared" si="27"/>
        <v>0.5</v>
      </c>
      <c r="AW35" s="363">
        <f t="shared" si="28"/>
        <v>0.5</v>
      </c>
      <c r="AX35" s="363">
        <f t="shared" si="29"/>
        <v>0.5</v>
      </c>
    </row>
    <row r="36" spans="1:50" x14ac:dyDescent="0.25">
      <c r="A36" s="6">
        <v>28</v>
      </c>
      <c r="B36" s="6" t="s">
        <v>67</v>
      </c>
      <c r="C36" s="206">
        <v>545</v>
      </c>
      <c r="D36" s="207">
        <v>766638.61</v>
      </c>
      <c r="E36" s="208">
        <v>311</v>
      </c>
      <c r="F36" s="209">
        <v>394816.82</v>
      </c>
      <c r="G36" s="31">
        <f t="shared" si="0"/>
        <v>0.63668224299065423</v>
      </c>
      <c r="H36" s="31">
        <f t="shared" si="1"/>
        <v>0.66006717967645134</v>
      </c>
      <c r="I36" s="31">
        <f t="shared" si="2"/>
        <v>0.63668224299065423</v>
      </c>
      <c r="J36" s="31">
        <f t="shared" si="3"/>
        <v>0.66006717967645134</v>
      </c>
      <c r="K36" s="139">
        <v>2074</v>
      </c>
      <c r="L36" s="140">
        <v>4912465.46</v>
      </c>
      <c r="M36" s="141">
        <v>1488</v>
      </c>
      <c r="N36" s="142">
        <v>3460488</v>
      </c>
      <c r="O36" s="45">
        <f t="shared" si="4"/>
        <v>0.5822571588994947</v>
      </c>
      <c r="P36" s="45">
        <f t="shared" si="5"/>
        <v>0.58670640932954621</v>
      </c>
      <c r="Q36" s="45">
        <f t="shared" si="6"/>
        <v>0.5822571588994947</v>
      </c>
      <c r="R36" s="45">
        <f t="shared" si="7"/>
        <v>0.58670640932954621</v>
      </c>
      <c r="S36" s="169">
        <v>141</v>
      </c>
      <c r="T36" s="170">
        <v>531034.84</v>
      </c>
      <c r="U36" s="171">
        <v>102</v>
      </c>
      <c r="V36" s="172">
        <v>367753.2</v>
      </c>
      <c r="W36" s="67">
        <f t="shared" si="8"/>
        <v>0.58024691358024694</v>
      </c>
      <c r="X36" s="67">
        <f t="shared" si="9"/>
        <v>0.59083434176538441</v>
      </c>
      <c r="Y36" s="67">
        <f t="shared" si="10"/>
        <v>0.58024691358024694</v>
      </c>
      <c r="Z36" s="67">
        <f t="shared" si="11"/>
        <v>0.59083434176538441</v>
      </c>
      <c r="AA36" s="65">
        <v>1</v>
      </c>
      <c r="AB36" s="66">
        <v>1</v>
      </c>
      <c r="AC36" s="65">
        <v>1</v>
      </c>
      <c r="AD36" s="66">
        <v>1</v>
      </c>
      <c r="AE36" s="67">
        <f t="shared" si="12"/>
        <v>0.5</v>
      </c>
      <c r="AF36" s="67">
        <f t="shared" si="13"/>
        <v>0.5</v>
      </c>
      <c r="AG36" s="67">
        <f t="shared" si="14"/>
        <v>0.5</v>
      </c>
      <c r="AH36" s="67">
        <f t="shared" si="15"/>
        <v>0.5</v>
      </c>
      <c r="AI36" s="354">
        <v>386</v>
      </c>
      <c r="AJ36" s="355">
        <v>255570.17</v>
      </c>
      <c r="AK36" s="356">
        <v>293</v>
      </c>
      <c r="AL36" s="357">
        <v>193938.9</v>
      </c>
      <c r="AM36" s="99">
        <f t="shared" si="16"/>
        <v>0.56848306332842413</v>
      </c>
      <c r="AN36" s="99">
        <f t="shared" si="17"/>
        <v>0.56855397823229692</v>
      </c>
      <c r="AO36" s="99">
        <f t="shared" si="18"/>
        <v>0.56848306332842413</v>
      </c>
      <c r="AP36" s="99">
        <f t="shared" si="19"/>
        <v>0.56855397823229692</v>
      </c>
      <c r="AQ36" s="77">
        <v>1</v>
      </c>
      <c r="AR36" s="78">
        <v>1</v>
      </c>
      <c r="AS36" s="77">
        <v>1</v>
      </c>
      <c r="AT36" s="78">
        <v>1</v>
      </c>
      <c r="AU36" s="363">
        <f t="shared" si="26"/>
        <v>0.5</v>
      </c>
      <c r="AV36" s="363">
        <f t="shared" si="27"/>
        <v>0.5</v>
      </c>
      <c r="AW36" s="363">
        <f t="shared" si="28"/>
        <v>0.5</v>
      </c>
      <c r="AX36" s="363">
        <f t="shared" si="29"/>
        <v>0.5</v>
      </c>
    </row>
    <row r="37" spans="1:50" x14ac:dyDescent="0.25">
      <c r="A37" s="6">
        <v>29</v>
      </c>
      <c r="B37" s="6" t="s">
        <v>68</v>
      </c>
      <c r="C37" s="9">
        <v>1</v>
      </c>
      <c r="D37" s="10">
        <v>1</v>
      </c>
      <c r="E37" s="9">
        <v>1</v>
      </c>
      <c r="F37" s="10">
        <v>1</v>
      </c>
      <c r="G37" s="31">
        <f t="shared" si="0"/>
        <v>0.5</v>
      </c>
      <c r="H37" s="31">
        <f t="shared" si="1"/>
        <v>0.5</v>
      </c>
      <c r="I37" s="31">
        <f t="shared" si="2"/>
        <v>0.5</v>
      </c>
      <c r="J37" s="31">
        <f t="shared" si="3"/>
        <v>0.5</v>
      </c>
      <c r="K37" s="12">
        <v>1</v>
      </c>
      <c r="L37" s="11">
        <v>1</v>
      </c>
      <c r="M37" s="12">
        <v>1</v>
      </c>
      <c r="N37" s="11">
        <v>1</v>
      </c>
      <c r="O37" s="45">
        <f t="shared" si="4"/>
        <v>0.5</v>
      </c>
      <c r="P37" s="45">
        <f t="shared" si="5"/>
        <v>0.5</v>
      </c>
      <c r="Q37" s="45">
        <f t="shared" si="6"/>
        <v>0.5</v>
      </c>
      <c r="R37" s="45">
        <f t="shared" si="7"/>
        <v>0.5</v>
      </c>
      <c r="S37" s="65">
        <v>1</v>
      </c>
      <c r="T37" s="66">
        <v>1</v>
      </c>
      <c r="U37" s="65">
        <v>1</v>
      </c>
      <c r="V37" s="66">
        <v>1</v>
      </c>
      <c r="W37" s="67">
        <f t="shared" si="8"/>
        <v>0.5</v>
      </c>
      <c r="X37" s="67">
        <f t="shared" si="9"/>
        <v>0.5</v>
      </c>
      <c r="Y37" s="67">
        <f t="shared" si="10"/>
        <v>0.5</v>
      </c>
      <c r="Z37" s="67">
        <f t="shared" si="11"/>
        <v>0.5</v>
      </c>
      <c r="AA37" s="314">
        <v>15</v>
      </c>
      <c r="AB37" s="315">
        <v>10108</v>
      </c>
      <c r="AC37" s="316">
        <v>4</v>
      </c>
      <c r="AD37" s="317">
        <v>2610.88</v>
      </c>
      <c r="AE37" s="67">
        <f t="shared" si="12"/>
        <v>0.78947368421052633</v>
      </c>
      <c r="AF37" s="67">
        <f t="shared" si="13"/>
        <v>0.79472406375404114</v>
      </c>
      <c r="AG37" s="67">
        <f t="shared" si="14"/>
        <v>0.78947368421052633</v>
      </c>
      <c r="AH37" s="67">
        <f t="shared" si="15"/>
        <v>0.79472406375404114</v>
      </c>
      <c r="AI37" s="97">
        <v>1</v>
      </c>
      <c r="AJ37" s="98">
        <v>1</v>
      </c>
      <c r="AK37" s="97">
        <v>1</v>
      </c>
      <c r="AL37" s="98">
        <v>1</v>
      </c>
      <c r="AM37" s="99">
        <f t="shared" si="16"/>
        <v>0.5</v>
      </c>
      <c r="AN37" s="99">
        <f t="shared" si="17"/>
        <v>0.5</v>
      </c>
      <c r="AO37" s="99">
        <f t="shared" si="18"/>
        <v>0.5</v>
      </c>
      <c r="AP37" s="99">
        <f t="shared" si="19"/>
        <v>0.5</v>
      </c>
      <c r="AQ37" s="77">
        <v>1</v>
      </c>
      <c r="AR37" s="78">
        <v>1</v>
      </c>
      <c r="AS37" s="77">
        <v>1</v>
      </c>
      <c r="AT37" s="78">
        <v>1</v>
      </c>
      <c r="AU37" s="363">
        <f t="shared" si="26"/>
        <v>0.5</v>
      </c>
      <c r="AV37" s="363">
        <f t="shared" si="27"/>
        <v>0.5</v>
      </c>
      <c r="AW37" s="363">
        <f t="shared" si="28"/>
        <v>0.5</v>
      </c>
      <c r="AX37" s="363">
        <f t="shared" si="29"/>
        <v>0.5</v>
      </c>
    </row>
    <row r="38" spans="1:50" x14ac:dyDescent="0.25">
      <c r="A38" s="6">
        <v>30</v>
      </c>
      <c r="B38" s="6" t="s">
        <v>69</v>
      </c>
      <c r="C38" s="9">
        <v>1</v>
      </c>
      <c r="D38" s="10">
        <v>1</v>
      </c>
      <c r="E38" s="9">
        <v>1</v>
      </c>
      <c r="F38" s="10">
        <v>1</v>
      </c>
      <c r="G38" s="31">
        <f t="shared" si="0"/>
        <v>0.5</v>
      </c>
      <c r="H38" s="31">
        <f t="shared" si="1"/>
        <v>0.5</v>
      </c>
      <c r="I38" s="31">
        <f t="shared" si="2"/>
        <v>0.5</v>
      </c>
      <c r="J38" s="31">
        <f t="shared" si="3"/>
        <v>0.5</v>
      </c>
      <c r="K38" s="12">
        <v>1</v>
      </c>
      <c r="L38" s="11">
        <v>1</v>
      </c>
      <c r="M38" s="12">
        <v>1</v>
      </c>
      <c r="N38" s="11">
        <v>1</v>
      </c>
      <c r="O38" s="45">
        <f t="shared" si="4"/>
        <v>0.5</v>
      </c>
      <c r="P38" s="45">
        <f t="shared" si="5"/>
        <v>0.5</v>
      </c>
      <c r="Q38" s="45">
        <f t="shared" si="6"/>
        <v>0.5</v>
      </c>
      <c r="R38" s="45">
        <f t="shared" si="7"/>
        <v>0.5</v>
      </c>
      <c r="S38" s="65">
        <v>1</v>
      </c>
      <c r="T38" s="66">
        <v>1</v>
      </c>
      <c r="U38" s="65">
        <v>1</v>
      </c>
      <c r="V38" s="66">
        <v>1</v>
      </c>
      <c r="W38" s="67">
        <f t="shared" si="8"/>
        <v>0.5</v>
      </c>
      <c r="X38" s="67">
        <f t="shared" si="9"/>
        <v>0.5</v>
      </c>
      <c r="Y38" s="67">
        <f t="shared" si="10"/>
        <v>0.5</v>
      </c>
      <c r="Z38" s="67">
        <f t="shared" si="11"/>
        <v>0.5</v>
      </c>
      <c r="AA38" s="65">
        <v>1</v>
      </c>
      <c r="AB38" s="66">
        <v>1</v>
      </c>
      <c r="AC38" s="65">
        <v>1</v>
      </c>
      <c r="AD38" s="66">
        <v>1</v>
      </c>
      <c r="AE38" s="67">
        <f t="shared" si="12"/>
        <v>0.5</v>
      </c>
      <c r="AF38" s="67">
        <f t="shared" si="13"/>
        <v>0.5</v>
      </c>
      <c r="AG38" s="67">
        <f t="shared" si="14"/>
        <v>0.5</v>
      </c>
      <c r="AH38" s="67">
        <f t="shared" si="15"/>
        <v>0.5</v>
      </c>
      <c r="AI38" s="97">
        <v>1</v>
      </c>
      <c r="AJ38" s="98">
        <v>1</v>
      </c>
      <c r="AK38" s="97">
        <v>1</v>
      </c>
      <c r="AL38" s="98">
        <v>1</v>
      </c>
      <c r="AM38" s="99">
        <f t="shared" si="16"/>
        <v>0.5</v>
      </c>
      <c r="AN38" s="99">
        <f t="shared" si="17"/>
        <v>0.5</v>
      </c>
      <c r="AO38" s="99">
        <f t="shared" si="18"/>
        <v>0.5</v>
      </c>
      <c r="AP38" s="99">
        <f t="shared" si="19"/>
        <v>0.5</v>
      </c>
      <c r="AQ38" s="77">
        <v>1</v>
      </c>
      <c r="AR38" s="78">
        <v>1</v>
      </c>
      <c r="AS38" s="77">
        <v>1</v>
      </c>
      <c r="AT38" s="78">
        <v>1</v>
      </c>
      <c r="AU38" s="363">
        <f t="shared" si="26"/>
        <v>0.5</v>
      </c>
      <c r="AV38" s="363">
        <f t="shared" si="27"/>
        <v>0.5</v>
      </c>
      <c r="AW38" s="363">
        <f t="shared" si="28"/>
        <v>0.5</v>
      </c>
      <c r="AX38" s="363">
        <f t="shared" si="29"/>
        <v>0.5</v>
      </c>
    </row>
    <row r="39" spans="1:50" x14ac:dyDescent="0.25">
      <c r="A39" s="6">
        <v>31</v>
      </c>
      <c r="B39" s="6" t="s">
        <v>70</v>
      </c>
      <c r="C39" s="9">
        <v>1</v>
      </c>
      <c r="D39" s="10">
        <v>1</v>
      </c>
      <c r="E39" s="9">
        <v>1</v>
      </c>
      <c r="F39" s="10">
        <v>1</v>
      </c>
      <c r="G39" s="31">
        <f t="shared" si="0"/>
        <v>0.5</v>
      </c>
      <c r="H39" s="31">
        <f t="shared" si="1"/>
        <v>0.5</v>
      </c>
      <c r="I39" s="31">
        <f t="shared" si="2"/>
        <v>0.5</v>
      </c>
      <c r="J39" s="31">
        <f t="shared" si="3"/>
        <v>0.5</v>
      </c>
      <c r="K39" s="12">
        <v>1</v>
      </c>
      <c r="L39" s="11">
        <v>1</v>
      </c>
      <c r="M39" s="12">
        <v>1</v>
      </c>
      <c r="N39" s="11">
        <v>1</v>
      </c>
      <c r="O39" s="45">
        <f t="shared" si="4"/>
        <v>0.5</v>
      </c>
      <c r="P39" s="45">
        <f t="shared" si="5"/>
        <v>0.5</v>
      </c>
      <c r="Q39" s="45">
        <f t="shared" si="6"/>
        <v>0.5</v>
      </c>
      <c r="R39" s="45">
        <f t="shared" si="7"/>
        <v>0.5</v>
      </c>
      <c r="S39" s="65">
        <v>1</v>
      </c>
      <c r="T39" s="66">
        <v>1</v>
      </c>
      <c r="U39" s="65">
        <v>1</v>
      </c>
      <c r="V39" s="66">
        <v>1</v>
      </c>
      <c r="W39" s="67">
        <f t="shared" si="8"/>
        <v>0.5</v>
      </c>
      <c r="X39" s="67">
        <f t="shared" si="9"/>
        <v>0.5</v>
      </c>
      <c r="Y39" s="67">
        <f t="shared" si="10"/>
        <v>0.5</v>
      </c>
      <c r="Z39" s="67">
        <f t="shared" si="11"/>
        <v>0.5</v>
      </c>
      <c r="AA39" s="65">
        <v>1</v>
      </c>
      <c r="AB39" s="66">
        <v>1</v>
      </c>
      <c r="AC39" s="65">
        <v>1</v>
      </c>
      <c r="AD39" s="66">
        <v>1</v>
      </c>
      <c r="AE39" s="67">
        <f t="shared" si="12"/>
        <v>0.5</v>
      </c>
      <c r="AF39" s="67">
        <f t="shared" si="13"/>
        <v>0.5</v>
      </c>
      <c r="AG39" s="67">
        <f t="shared" si="14"/>
        <v>0.5</v>
      </c>
      <c r="AH39" s="67">
        <f t="shared" si="15"/>
        <v>0.5</v>
      </c>
      <c r="AI39" s="97">
        <v>1</v>
      </c>
      <c r="AJ39" s="98">
        <v>1</v>
      </c>
      <c r="AK39" s="97">
        <v>1</v>
      </c>
      <c r="AL39" s="98">
        <v>1</v>
      </c>
      <c r="AM39" s="99">
        <f t="shared" si="16"/>
        <v>0.5</v>
      </c>
      <c r="AN39" s="99">
        <f t="shared" si="17"/>
        <v>0.5</v>
      </c>
      <c r="AO39" s="99">
        <f t="shared" si="18"/>
        <v>0.5</v>
      </c>
      <c r="AP39" s="99">
        <f t="shared" si="19"/>
        <v>0.5</v>
      </c>
      <c r="AQ39">
        <v>2740</v>
      </c>
      <c r="AR39">
        <v>2144598</v>
      </c>
      <c r="AS39">
        <v>2043</v>
      </c>
      <c r="AT39">
        <v>1599056.1</v>
      </c>
      <c r="AU39" s="363">
        <f t="shared" si="26"/>
        <v>0.57286222036378842</v>
      </c>
      <c r="AV39" s="363">
        <f t="shared" si="27"/>
        <v>0.57286222036378842</v>
      </c>
      <c r="AW39" s="363">
        <f t="shared" si="28"/>
        <v>0.42713777963621158</v>
      </c>
      <c r="AX39" s="363">
        <f t="shared" si="29"/>
        <v>0.42713777963621158</v>
      </c>
    </row>
    <row r="40" spans="1:50" x14ac:dyDescent="0.25">
      <c r="A40" s="6">
        <v>32</v>
      </c>
      <c r="B40" s="6" t="s">
        <v>71</v>
      </c>
      <c r="C40" s="9">
        <v>1</v>
      </c>
      <c r="D40" s="10">
        <v>1</v>
      </c>
      <c r="E40" s="9">
        <v>1</v>
      </c>
      <c r="F40" s="10">
        <v>1</v>
      </c>
      <c r="G40" s="31">
        <f t="shared" si="0"/>
        <v>0.5</v>
      </c>
      <c r="H40" s="31">
        <f t="shared" si="1"/>
        <v>0.5</v>
      </c>
      <c r="I40" s="31">
        <f t="shared" si="2"/>
        <v>0.5</v>
      </c>
      <c r="J40" s="31">
        <f t="shared" si="3"/>
        <v>0.5</v>
      </c>
      <c r="K40" s="12">
        <v>1</v>
      </c>
      <c r="L40" s="11">
        <v>1</v>
      </c>
      <c r="M40" s="12">
        <v>1</v>
      </c>
      <c r="N40" s="11">
        <v>1</v>
      </c>
      <c r="O40" s="45">
        <f t="shared" si="4"/>
        <v>0.5</v>
      </c>
      <c r="P40" s="45">
        <f t="shared" si="5"/>
        <v>0.5</v>
      </c>
      <c r="Q40" s="45">
        <f t="shared" si="6"/>
        <v>0.5</v>
      </c>
      <c r="R40" s="45">
        <f t="shared" si="7"/>
        <v>0.5</v>
      </c>
      <c r="S40" s="65">
        <v>1</v>
      </c>
      <c r="T40" s="66">
        <v>1</v>
      </c>
      <c r="U40" s="65">
        <v>1</v>
      </c>
      <c r="V40" s="66">
        <v>1</v>
      </c>
      <c r="W40" s="67">
        <f t="shared" si="8"/>
        <v>0.5</v>
      </c>
      <c r="X40" s="67">
        <f t="shared" si="9"/>
        <v>0.5</v>
      </c>
      <c r="Y40" s="67">
        <f t="shared" si="10"/>
        <v>0.5</v>
      </c>
      <c r="Z40" s="67">
        <f t="shared" si="11"/>
        <v>0.5</v>
      </c>
      <c r="AA40" s="65">
        <v>1</v>
      </c>
      <c r="AB40" s="66">
        <v>1</v>
      </c>
      <c r="AC40" s="65">
        <v>1</v>
      </c>
      <c r="AD40" s="66">
        <v>1</v>
      </c>
      <c r="AE40" s="67">
        <f t="shared" si="12"/>
        <v>0.5</v>
      </c>
      <c r="AF40" s="67">
        <f t="shared" si="13"/>
        <v>0.5</v>
      </c>
      <c r="AG40" s="67">
        <f t="shared" si="14"/>
        <v>0.5</v>
      </c>
      <c r="AH40" s="67">
        <f t="shared" si="15"/>
        <v>0.5</v>
      </c>
      <c r="AI40" s="97">
        <v>1</v>
      </c>
      <c r="AJ40" s="98">
        <v>1</v>
      </c>
      <c r="AK40" s="97">
        <v>1</v>
      </c>
      <c r="AL40" s="98">
        <v>1</v>
      </c>
      <c r="AM40" s="99">
        <f t="shared" si="16"/>
        <v>0.5</v>
      </c>
      <c r="AN40" s="99">
        <f t="shared" si="17"/>
        <v>0.5</v>
      </c>
      <c r="AO40" s="99">
        <f t="shared" si="18"/>
        <v>0.5</v>
      </c>
      <c r="AP40" s="99">
        <f t="shared" si="19"/>
        <v>0.5</v>
      </c>
      <c r="AQ40" s="77">
        <v>1</v>
      </c>
      <c r="AR40" s="78">
        <v>1</v>
      </c>
      <c r="AS40" s="77">
        <v>1</v>
      </c>
      <c r="AT40" s="78">
        <v>1</v>
      </c>
      <c r="AU40" s="363">
        <f t="shared" si="26"/>
        <v>0.5</v>
      </c>
      <c r="AV40" s="363">
        <f t="shared" si="27"/>
        <v>0.5</v>
      </c>
      <c r="AW40" s="363">
        <f t="shared" si="28"/>
        <v>0.5</v>
      </c>
      <c r="AX40" s="363">
        <f t="shared" si="29"/>
        <v>0.5</v>
      </c>
    </row>
    <row r="41" spans="1:50" x14ac:dyDescent="0.25">
      <c r="A41" s="6">
        <v>33</v>
      </c>
      <c r="B41" s="6" t="s">
        <v>72</v>
      </c>
      <c r="C41" s="9">
        <v>1</v>
      </c>
      <c r="D41" s="10">
        <v>1</v>
      </c>
      <c r="E41" s="9">
        <v>1</v>
      </c>
      <c r="F41" s="10">
        <v>1</v>
      </c>
      <c r="G41" s="31">
        <f t="shared" si="0"/>
        <v>0.5</v>
      </c>
      <c r="H41" s="31">
        <f t="shared" si="1"/>
        <v>0.5</v>
      </c>
      <c r="I41" s="31">
        <f t="shared" si="2"/>
        <v>0.5</v>
      </c>
      <c r="J41" s="31">
        <f t="shared" si="3"/>
        <v>0.5</v>
      </c>
      <c r="K41" s="12">
        <v>1</v>
      </c>
      <c r="L41" s="11">
        <v>1</v>
      </c>
      <c r="M41" s="12">
        <v>1</v>
      </c>
      <c r="N41" s="11">
        <v>1</v>
      </c>
      <c r="O41" s="45">
        <f t="shared" si="4"/>
        <v>0.5</v>
      </c>
      <c r="P41" s="45">
        <f t="shared" si="5"/>
        <v>0.5</v>
      </c>
      <c r="Q41" s="45">
        <f t="shared" si="6"/>
        <v>0.5</v>
      </c>
      <c r="R41" s="45">
        <f t="shared" si="7"/>
        <v>0.5</v>
      </c>
      <c r="S41" s="65">
        <v>1</v>
      </c>
      <c r="T41" s="66">
        <v>1</v>
      </c>
      <c r="U41" s="65">
        <v>1</v>
      </c>
      <c r="V41" s="66">
        <v>1</v>
      </c>
      <c r="W41" s="67">
        <f t="shared" si="8"/>
        <v>0.5</v>
      </c>
      <c r="X41" s="67">
        <f t="shared" si="9"/>
        <v>0.5</v>
      </c>
      <c r="Y41" s="67">
        <f t="shared" si="10"/>
        <v>0.5</v>
      </c>
      <c r="Z41" s="67">
        <f t="shared" si="11"/>
        <v>0.5</v>
      </c>
      <c r="AA41" s="65">
        <v>1</v>
      </c>
      <c r="AB41" s="66">
        <v>1</v>
      </c>
      <c r="AC41" s="65">
        <v>1</v>
      </c>
      <c r="AD41" s="66">
        <v>1</v>
      </c>
      <c r="AE41" s="67">
        <f t="shared" si="12"/>
        <v>0.5</v>
      </c>
      <c r="AF41" s="67">
        <f t="shared" si="13"/>
        <v>0.5</v>
      </c>
      <c r="AG41" s="67">
        <f t="shared" si="14"/>
        <v>0.5</v>
      </c>
      <c r="AH41" s="67">
        <f t="shared" si="15"/>
        <v>0.5</v>
      </c>
      <c r="AI41" s="97">
        <v>1</v>
      </c>
      <c r="AJ41" s="98">
        <v>1</v>
      </c>
      <c r="AK41" s="97">
        <v>1</v>
      </c>
      <c r="AL41" s="98">
        <v>1</v>
      </c>
      <c r="AM41" s="99">
        <f t="shared" si="16"/>
        <v>0.5</v>
      </c>
      <c r="AN41" s="99">
        <f t="shared" si="17"/>
        <v>0.5</v>
      </c>
      <c r="AO41" s="99">
        <f t="shared" si="18"/>
        <v>0.5</v>
      </c>
      <c r="AP41" s="99">
        <f t="shared" si="19"/>
        <v>0.5</v>
      </c>
      <c r="AQ41" s="77">
        <v>1</v>
      </c>
      <c r="AR41" s="78">
        <v>1</v>
      </c>
      <c r="AS41" s="77">
        <v>1</v>
      </c>
      <c r="AT41" s="78">
        <v>1</v>
      </c>
      <c r="AU41" s="363">
        <f t="shared" si="26"/>
        <v>0.5</v>
      </c>
      <c r="AV41" s="363">
        <f t="shared" si="27"/>
        <v>0.5</v>
      </c>
      <c r="AW41" s="363">
        <f t="shared" si="28"/>
        <v>0.5</v>
      </c>
      <c r="AX41" s="363">
        <f t="shared" si="29"/>
        <v>0.5</v>
      </c>
    </row>
    <row r="42" spans="1:50" x14ac:dyDescent="0.25">
      <c r="A42" s="6">
        <v>34</v>
      </c>
      <c r="B42" s="6" t="s">
        <v>73</v>
      </c>
      <c r="C42" s="9">
        <v>1</v>
      </c>
      <c r="D42" s="10">
        <v>1</v>
      </c>
      <c r="E42" s="9">
        <v>1</v>
      </c>
      <c r="F42" s="10">
        <v>1</v>
      </c>
      <c r="G42" s="31">
        <f t="shared" si="0"/>
        <v>0.5</v>
      </c>
      <c r="H42" s="31">
        <f t="shared" si="1"/>
        <v>0.5</v>
      </c>
      <c r="I42" s="31">
        <f t="shared" si="2"/>
        <v>0.5</v>
      </c>
      <c r="J42" s="31">
        <f t="shared" si="3"/>
        <v>0.5</v>
      </c>
      <c r="K42" s="12">
        <v>1</v>
      </c>
      <c r="L42" s="11">
        <v>1</v>
      </c>
      <c r="M42" s="12">
        <v>1</v>
      </c>
      <c r="N42" s="11">
        <v>1</v>
      </c>
      <c r="O42" s="45">
        <f t="shared" si="4"/>
        <v>0.5</v>
      </c>
      <c r="P42" s="45">
        <f t="shared" si="5"/>
        <v>0.5</v>
      </c>
      <c r="Q42" s="45">
        <f t="shared" si="6"/>
        <v>0.5</v>
      </c>
      <c r="R42" s="45">
        <f t="shared" si="7"/>
        <v>0.5</v>
      </c>
      <c r="S42" s="65">
        <v>1</v>
      </c>
      <c r="T42" s="66">
        <v>1</v>
      </c>
      <c r="U42" s="65">
        <v>1</v>
      </c>
      <c r="V42" s="66">
        <v>1</v>
      </c>
      <c r="W42" s="67">
        <f t="shared" si="8"/>
        <v>0.5</v>
      </c>
      <c r="X42" s="67">
        <f t="shared" si="9"/>
        <v>0.5</v>
      </c>
      <c r="Y42" s="67">
        <f t="shared" si="10"/>
        <v>0.5</v>
      </c>
      <c r="Z42" s="67">
        <f t="shared" si="11"/>
        <v>0.5</v>
      </c>
      <c r="AA42" s="65">
        <v>1</v>
      </c>
      <c r="AB42" s="66">
        <v>1</v>
      </c>
      <c r="AC42" s="65">
        <v>1</v>
      </c>
      <c r="AD42" s="66">
        <v>1</v>
      </c>
      <c r="AE42" s="67">
        <f t="shared" si="12"/>
        <v>0.5</v>
      </c>
      <c r="AF42" s="67">
        <f t="shared" si="13"/>
        <v>0.5</v>
      </c>
      <c r="AG42" s="67">
        <f t="shared" si="14"/>
        <v>0.5</v>
      </c>
      <c r="AH42" s="67">
        <f t="shared" si="15"/>
        <v>0.5</v>
      </c>
      <c r="AI42" s="97">
        <v>1</v>
      </c>
      <c r="AJ42" s="98">
        <v>1</v>
      </c>
      <c r="AK42" s="97">
        <v>1</v>
      </c>
      <c r="AL42" s="98">
        <v>1</v>
      </c>
      <c r="AM42" s="99">
        <f t="shared" si="16"/>
        <v>0.5</v>
      </c>
      <c r="AN42" s="99">
        <f t="shared" si="17"/>
        <v>0.5</v>
      </c>
      <c r="AO42" s="99">
        <f t="shared" si="18"/>
        <v>0.5</v>
      </c>
      <c r="AP42" s="99">
        <f t="shared" si="19"/>
        <v>0.5</v>
      </c>
      <c r="AQ42" s="77">
        <v>1</v>
      </c>
      <c r="AR42" s="78">
        <v>1</v>
      </c>
      <c r="AS42" s="77">
        <v>1</v>
      </c>
      <c r="AT42" s="78">
        <v>1</v>
      </c>
      <c r="AU42" s="363">
        <f t="shared" si="26"/>
        <v>0.5</v>
      </c>
      <c r="AV42" s="363">
        <f t="shared" si="27"/>
        <v>0.5</v>
      </c>
      <c r="AW42" s="363">
        <f t="shared" si="28"/>
        <v>0.5</v>
      </c>
      <c r="AX42" s="363">
        <f t="shared" si="29"/>
        <v>0.5</v>
      </c>
    </row>
    <row r="43" spans="1:50" x14ac:dyDescent="0.25">
      <c r="A43" s="6">
        <v>35</v>
      </c>
      <c r="B43" s="6" t="s">
        <v>74</v>
      </c>
      <c r="C43" s="9">
        <v>1</v>
      </c>
      <c r="D43" s="10">
        <v>1</v>
      </c>
      <c r="E43" s="9">
        <v>1</v>
      </c>
      <c r="F43" s="10">
        <v>1</v>
      </c>
      <c r="G43" s="31">
        <f t="shared" si="0"/>
        <v>0.5</v>
      </c>
      <c r="H43" s="31">
        <f t="shared" si="1"/>
        <v>0.5</v>
      </c>
      <c r="I43" s="31">
        <f t="shared" si="2"/>
        <v>0.5</v>
      </c>
      <c r="J43" s="31">
        <f t="shared" si="3"/>
        <v>0.5</v>
      </c>
      <c r="K43" s="153">
        <v>76</v>
      </c>
      <c r="L43" s="154">
        <v>80790.28</v>
      </c>
      <c r="M43" s="155">
        <v>34</v>
      </c>
      <c r="N43" s="156">
        <v>36143.019999999997</v>
      </c>
      <c r="O43" s="45">
        <f t="shared" si="4"/>
        <v>0.69090909090909092</v>
      </c>
      <c r="P43" s="45">
        <f t="shared" si="5"/>
        <v>0.69090909090909092</v>
      </c>
      <c r="Q43" s="45">
        <f t="shared" si="6"/>
        <v>0.69090909090909092</v>
      </c>
      <c r="R43" s="45">
        <f t="shared" si="7"/>
        <v>0.69090909090909092</v>
      </c>
      <c r="S43" s="177">
        <v>67</v>
      </c>
      <c r="T43" s="178">
        <v>157291.91</v>
      </c>
      <c r="U43" s="179">
        <v>48</v>
      </c>
      <c r="V43" s="180">
        <v>110404.8</v>
      </c>
      <c r="W43" s="67">
        <f t="shared" si="8"/>
        <v>0.58260869565217388</v>
      </c>
      <c r="X43" s="67">
        <f t="shared" si="9"/>
        <v>0.58757505835615231</v>
      </c>
      <c r="Y43" s="67">
        <f t="shared" si="10"/>
        <v>0.58260869565217388</v>
      </c>
      <c r="Z43" s="67">
        <f t="shared" si="11"/>
        <v>0.58757505835615231</v>
      </c>
      <c r="AA43" s="65">
        <v>1</v>
      </c>
      <c r="AB43" s="66">
        <v>1</v>
      </c>
      <c r="AC43" s="65">
        <v>1</v>
      </c>
      <c r="AD43" s="66">
        <v>1</v>
      </c>
      <c r="AE43" s="67">
        <f t="shared" si="12"/>
        <v>0.5</v>
      </c>
      <c r="AF43" s="67">
        <f t="shared" si="13"/>
        <v>0.5</v>
      </c>
      <c r="AG43" s="67">
        <f t="shared" si="14"/>
        <v>0.5</v>
      </c>
      <c r="AH43" s="67">
        <f t="shared" si="15"/>
        <v>0.5</v>
      </c>
      <c r="AI43" s="97">
        <v>1</v>
      </c>
      <c r="AJ43" s="98">
        <v>1</v>
      </c>
      <c r="AK43" s="97">
        <v>1</v>
      </c>
      <c r="AL43" s="98">
        <v>1</v>
      </c>
      <c r="AM43" s="99">
        <f t="shared" si="16"/>
        <v>0.5</v>
      </c>
      <c r="AN43" s="99">
        <f t="shared" si="17"/>
        <v>0.5</v>
      </c>
      <c r="AO43" s="99">
        <f t="shared" si="18"/>
        <v>0.5</v>
      </c>
      <c r="AP43" s="99">
        <f t="shared" si="19"/>
        <v>0.5</v>
      </c>
      <c r="AQ43">
        <v>957</v>
      </c>
      <c r="AR43" s="368">
        <v>749043.9</v>
      </c>
      <c r="AS43">
        <v>810</v>
      </c>
      <c r="AT43" s="368">
        <v>633987</v>
      </c>
      <c r="AU43" s="363">
        <f t="shared" si="26"/>
        <v>0.54159592529711376</v>
      </c>
      <c r="AV43" s="363">
        <f t="shared" si="27"/>
        <v>0.54159592529711376</v>
      </c>
      <c r="AW43" s="363">
        <f t="shared" si="28"/>
        <v>0.45840407470288624</v>
      </c>
      <c r="AX43" s="363">
        <f t="shared" si="29"/>
        <v>0.4584040747028863</v>
      </c>
    </row>
    <row r="44" spans="1:50" x14ac:dyDescent="0.25">
      <c r="A44" s="6">
        <v>36</v>
      </c>
      <c r="B44" s="6" t="s">
        <v>75</v>
      </c>
      <c r="C44" s="210">
        <v>14</v>
      </c>
      <c r="D44" s="211">
        <v>12004</v>
      </c>
      <c r="E44" s="212">
        <v>3</v>
      </c>
      <c r="F44" s="213">
        <v>2610</v>
      </c>
      <c r="G44" s="31">
        <f t="shared" si="0"/>
        <v>0.82352941176470584</v>
      </c>
      <c r="H44" s="31">
        <f t="shared" si="1"/>
        <v>0.82140413302312854</v>
      </c>
      <c r="I44" s="31">
        <f t="shared" si="2"/>
        <v>0.82352941176470584</v>
      </c>
      <c r="J44" s="31">
        <f t="shared" si="3"/>
        <v>0.82140413302312854</v>
      </c>
      <c r="K44" s="143">
        <v>1107</v>
      </c>
      <c r="L44" s="144">
        <v>2212965.65</v>
      </c>
      <c r="M44" s="145">
        <v>287</v>
      </c>
      <c r="N44" s="146">
        <v>688588.01</v>
      </c>
      <c r="O44" s="45">
        <f t="shared" si="4"/>
        <v>0.79411764705882348</v>
      </c>
      <c r="P44" s="45">
        <f t="shared" si="5"/>
        <v>0.76268299997595079</v>
      </c>
      <c r="Q44" s="45">
        <f t="shared" si="6"/>
        <v>0.79411764705882348</v>
      </c>
      <c r="R44" s="45">
        <f t="shared" si="7"/>
        <v>0.76268299997595079</v>
      </c>
      <c r="S44" s="173">
        <v>1</v>
      </c>
      <c r="T44" s="174">
        <v>2300.1</v>
      </c>
      <c r="U44" s="175">
        <v>1</v>
      </c>
      <c r="V44" s="176">
        <v>2300.1</v>
      </c>
      <c r="W44" s="67">
        <f t="shared" si="8"/>
        <v>0.5</v>
      </c>
      <c r="X44" s="67">
        <f t="shared" si="9"/>
        <v>0.5</v>
      </c>
      <c r="Y44" s="67">
        <f t="shared" si="10"/>
        <v>0.5</v>
      </c>
      <c r="Z44" s="67">
        <f t="shared" si="11"/>
        <v>0.5</v>
      </c>
      <c r="AA44" s="65">
        <v>1</v>
      </c>
      <c r="AB44" s="66">
        <v>1</v>
      </c>
      <c r="AC44" s="65">
        <v>1</v>
      </c>
      <c r="AD44" s="66">
        <v>1</v>
      </c>
      <c r="AE44" s="67">
        <f t="shared" si="12"/>
        <v>0.5</v>
      </c>
      <c r="AF44" s="67">
        <f t="shared" si="13"/>
        <v>0.5</v>
      </c>
      <c r="AG44" s="67">
        <f t="shared" si="14"/>
        <v>0.5</v>
      </c>
      <c r="AH44" s="67">
        <f t="shared" si="15"/>
        <v>0.5</v>
      </c>
      <c r="AI44" s="97">
        <v>1</v>
      </c>
      <c r="AJ44" s="98">
        <v>1</v>
      </c>
      <c r="AK44" s="97">
        <v>1</v>
      </c>
      <c r="AL44" s="98">
        <v>1</v>
      </c>
      <c r="AM44" s="99">
        <f t="shared" si="16"/>
        <v>0.5</v>
      </c>
      <c r="AN44" s="99">
        <f t="shared" si="17"/>
        <v>0.5</v>
      </c>
      <c r="AO44" s="99">
        <f t="shared" si="18"/>
        <v>0.5</v>
      </c>
      <c r="AP44" s="99">
        <f t="shared" si="19"/>
        <v>0.5</v>
      </c>
      <c r="AQ44" s="77">
        <v>1</v>
      </c>
      <c r="AR44" s="78">
        <v>1</v>
      </c>
      <c r="AS44" s="77">
        <v>1</v>
      </c>
      <c r="AT44" s="78">
        <v>1</v>
      </c>
      <c r="AU44" s="363">
        <f t="shared" si="26"/>
        <v>0.5</v>
      </c>
      <c r="AV44" s="363">
        <f t="shared" si="27"/>
        <v>0.5</v>
      </c>
      <c r="AW44" s="363">
        <f t="shared" si="28"/>
        <v>0.5</v>
      </c>
      <c r="AX44" s="363">
        <f t="shared" si="29"/>
        <v>0.5</v>
      </c>
    </row>
    <row r="45" spans="1:50" x14ac:dyDescent="0.25">
      <c r="A45" s="6">
        <v>37</v>
      </c>
      <c r="B45" s="6" t="s">
        <v>76</v>
      </c>
      <c r="C45" s="220">
        <v>41</v>
      </c>
      <c r="D45" s="221">
        <v>41247</v>
      </c>
      <c r="E45" s="222">
        <v>30</v>
      </c>
      <c r="F45" s="223">
        <v>30186</v>
      </c>
      <c r="G45" s="31">
        <f t="shared" si="0"/>
        <v>0.57746478873239437</v>
      </c>
      <c r="H45" s="31">
        <f t="shared" si="1"/>
        <v>0.57742219982361098</v>
      </c>
      <c r="I45" s="31">
        <f t="shared" si="2"/>
        <v>0.57746478873239437</v>
      </c>
      <c r="J45" s="31">
        <f t="shared" si="3"/>
        <v>0.57742219982361098</v>
      </c>
      <c r="K45" s="147">
        <v>234</v>
      </c>
      <c r="L45" s="148">
        <v>541771.66</v>
      </c>
      <c r="M45" s="149">
        <v>82</v>
      </c>
      <c r="N45" s="150">
        <v>250715.98</v>
      </c>
      <c r="O45" s="45">
        <f t="shared" si="4"/>
        <v>0.740506329113924</v>
      </c>
      <c r="P45" s="45">
        <f t="shared" si="5"/>
        <v>0.68363420784707762</v>
      </c>
      <c r="Q45" s="45">
        <f t="shared" si="6"/>
        <v>0.740506329113924</v>
      </c>
      <c r="R45" s="45">
        <f t="shared" si="7"/>
        <v>0.68363420784707762</v>
      </c>
      <c r="S45" s="65">
        <v>1</v>
      </c>
      <c r="T45" s="66">
        <v>1</v>
      </c>
      <c r="U45" s="65">
        <v>1</v>
      </c>
      <c r="V45" s="66">
        <v>1</v>
      </c>
      <c r="W45" s="67">
        <f t="shared" si="8"/>
        <v>0.5</v>
      </c>
      <c r="X45" s="67">
        <f t="shared" si="9"/>
        <v>0.5</v>
      </c>
      <c r="Y45" s="67">
        <f t="shared" si="10"/>
        <v>0.5</v>
      </c>
      <c r="Z45" s="67">
        <f t="shared" si="11"/>
        <v>0.5</v>
      </c>
      <c r="AA45" s="65">
        <v>1</v>
      </c>
      <c r="AB45" s="66">
        <v>1</v>
      </c>
      <c r="AC45" s="65">
        <v>1</v>
      </c>
      <c r="AD45" s="66">
        <v>1</v>
      </c>
      <c r="AE45" s="67">
        <f t="shared" si="12"/>
        <v>0.5</v>
      </c>
      <c r="AF45" s="67">
        <f t="shared" si="13"/>
        <v>0.5</v>
      </c>
      <c r="AG45" s="67">
        <f t="shared" si="14"/>
        <v>0.5</v>
      </c>
      <c r="AH45" s="67">
        <f t="shared" si="15"/>
        <v>0.5</v>
      </c>
      <c r="AI45" s="97">
        <v>1</v>
      </c>
      <c r="AJ45" s="98">
        <v>1</v>
      </c>
      <c r="AK45" s="97">
        <v>1</v>
      </c>
      <c r="AL45" s="98">
        <v>1</v>
      </c>
      <c r="AM45" s="99">
        <f t="shared" si="16"/>
        <v>0.5</v>
      </c>
      <c r="AN45" s="99">
        <f t="shared" si="17"/>
        <v>0.5</v>
      </c>
      <c r="AO45" s="99">
        <f t="shared" si="18"/>
        <v>0.5</v>
      </c>
      <c r="AP45" s="99">
        <f t="shared" si="19"/>
        <v>0.5</v>
      </c>
      <c r="AQ45" s="77">
        <v>1</v>
      </c>
      <c r="AR45" s="78">
        <v>1</v>
      </c>
      <c r="AS45" s="77">
        <v>1</v>
      </c>
      <c r="AT45" s="78">
        <v>1</v>
      </c>
      <c r="AU45" s="363">
        <f t="shared" si="26"/>
        <v>0.5</v>
      </c>
      <c r="AV45" s="363">
        <f t="shared" si="27"/>
        <v>0.5</v>
      </c>
      <c r="AW45" s="363">
        <f t="shared" si="28"/>
        <v>0.5</v>
      </c>
      <c r="AX45" s="363">
        <f t="shared" si="29"/>
        <v>0.5</v>
      </c>
    </row>
    <row r="46" spans="1:50" x14ac:dyDescent="0.25">
      <c r="A46" s="6">
        <v>38</v>
      </c>
      <c r="B46" s="6" t="s">
        <v>77</v>
      </c>
      <c r="C46" s="224">
        <v>20</v>
      </c>
      <c r="D46" s="225">
        <v>16960</v>
      </c>
      <c r="E46" s="226">
        <v>4</v>
      </c>
      <c r="F46" s="227">
        <v>3392</v>
      </c>
      <c r="G46" s="31">
        <f t="shared" si="0"/>
        <v>0.83333333333333337</v>
      </c>
      <c r="H46" s="31">
        <f t="shared" si="1"/>
        <v>0.83333333333333337</v>
      </c>
      <c r="I46" s="31">
        <f t="shared" si="2"/>
        <v>0.83333333333333337</v>
      </c>
      <c r="J46" s="31">
        <f t="shared" si="3"/>
        <v>0.83333333333333337</v>
      </c>
      <c r="K46" s="12">
        <v>1</v>
      </c>
      <c r="L46" s="11">
        <v>1</v>
      </c>
      <c r="M46" s="12">
        <v>1</v>
      </c>
      <c r="N46" s="11">
        <v>1</v>
      </c>
      <c r="O46" s="45">
        <f t="shared" si="4"/>
        <v>0.5</v>
      </c>
      <c r="P46" s="45">
        <f t="shared" si="5"/>
        <v>0.5</v>
      </c>
      <c r="Q46" s="45">
        <f t="shared" si="6"/>
        <v>0.5</v>
      </c>
      <c r="R46" s="45">
        <f t="shared" si="7"/>
        <v>0.5</v>
      </c>
      <c r="S46" s="65">
        <v>1</v>
      </c>
      <c r="T46" s="66">
        <v>1</v>
      </c>
      <c r="U46" s="65">
        <v>1</v>
      </c>
      <c r="V46" s="66">
        <v>1</v>
      </c>
      <c r="W46" s="67">
        <f t="shared" si="8"/>
        <v>0.5</v>
      </c>
      <c r="X46" s="67">
        <f t="shared" si="9"/>
        <v>0.5</v>
      </c>
      <c r="Y46" s="67">
        <f t="shared" si="10"/>
        <v>0.5</v>
      </c>
      <c r="Z46" s="67">
        <f t="shared" si="11"/>
        <v>0.5</v>
      </c>
      <c r="AA46" s="326">
        <v>1569</v>
      </c>
      <c r="AB46" s="327">
        <v>1115082.73</v>
      </c>
      <c r="AC46" s="328">
        <v>274</v>
      </c>
      <c r="AD46" s="329">
        <v>195195.86</v>
      </c>
      <c r="AE46" s="67">
        <f t="shared" si="12"/>
        <v>0.85132935431361911</v>
      </c>
      <c r="AF46" s="67">
        <f t="shared" si="13"/>
        <v>0.8510272078856147</v>
      </c>
      <c r="AG46" s="67">
        <f t="shared" si="14"/>
        <v>0.85132935431361911</v>
      </c>
      <c r="AH46" s="67">
        <f t="shared" si="15"/>
        <v>0.8510272078856147</v>
      </c>
      <c r="AI46" s="97">
        <v>1</v>
      </c>
      <c r="AJ46" s="98">
        <v>1</v>
      </c>
      <c r="AK46" s="97">
        <v>1</v>
      </c>
      <c r="AL46" s="98">
        <v>1</v>
      </c>
      <c r="AM46" s="99">
        <f t="shared" si="16"/>
        <v>0.5</v>
      </c>
      <c r="AN46" s="99">
        <f t="shared" si="17"/>
        <v>0.5</v>
      </c>
      <c r="AO46" s="99">
        <f t="shared" si="18"/>
        <v>0.5</v>
      </c>
      <c r="AP46" s="99">
        <f t="shared" si="19"/>
        <v>0.5</v>
      </c>
      <c r="AQ46" s="77">
        <v>1</v>
      </c>
      <c r="AR46" s="78">
        <v>1</v>
      </c>
      <c r="AS46" s="77">
        <v>1</v>
      </c>
      <c r="AT46" s="78">
        <v>1</v>
      </c>
      <c r="AU46" s="363">
        <f t="shared" si="26"/>
        <v>0.5</v>
      </c>
      <c r="AV46" s="363">
        <f t="shared" si="27"/>
        <v>0.5</v>
      </c>
      <c r="AW46" s="363">
        <f t="shared" si="28"/>
        <v>0.5</v>
      </c>
      <c r="AX46" s="363">
        <f t="shared" si="29"/>
        <v>0.5</v>
      </c>
    </row>
    <row r="47" spans="1:50" x14ac:dyDescent="0.25">
      <c r="A47" s="6">
        <v>39</v>
      </c>
      <c r="B47" s="6" t="s">
        <v>78</v>
      </c>
      <c r="C47" s="214">
        <v>1319</v>
      </c>
      <c r="D47" s="215">
        <v>1213165.18</v>
      </c>
      <c r="E47" s="216">
        <v>261</v>
      </c>
      <c r="F47" s="217">
        <v>224834</v>
      </c>
      <c r="G47" s="31">
        <f t="shared" si="0"/>
        <v>0.83481012658227849</v>
      </c>
      <c r="H47" s="31">
        <f t="shared" si="1"/>
        <v>0.84364803323462256</v>
      </c>
      <c r="I47" s="31">
        <f t="shared" si="2"/>
        <v>0.83481012658227849</v>
      </c>
      <c r="J47" s="31">
        <f t="shared" si="3"/>
        <v>0.84364803323462256</v>
      </c>
      <c r="K47" s="12">
        <v>1</v>
      </c>
      <c r="L47" s="11">
        <v>1</v>
      </c>
      <c r="M47" s="12">
        <v>1</v>
      </c>
      <c r="N47" s="11">
        <v>1</v>
      </c>
      <c r="O47" s="45">
        <f t="shared" si="4"/>
        <v>0.5</v>
      </c>
      <c r="P47" s="45">
        <f t="shared" si="5"/>
        <v>0.5</v>
      </c>
      <c r="Q47" s="45">
        <f t="shared" si="6"/>
        <v>0.5</v>
      </c>
      <c r="R47" s="45">
        <f t="shared" si="7"/>
        <v>0.5</v>
      </c>
      <c r="S47" s="65">
        <v>1</v>
      </c>
      <c r="T47" s="66">
        <v>1</v>
      </c>
      <c r="U47" s="65">
        <v>1</v>
      </c>
      <c r="V47" s="66">
        <v>1</v>
      </c>
      <c r="W47" s="67">
        <f t="shared" si="8"/>
        <v>0.5</v>
      </c>
      <c r="X47" s="67">
        <f t="shared" si="9"/>
        <v>0.5</v>
      </c>
      <c r="Y47" s="67">
        <f t="shared" si="10"/>
        <v>0.5</v>
      </c>
      <c r="Z47" s="67">
        <f t="shared" si="11"/>
        <v>0.5</v>
      </c>
      <c r="AA47" s="318">
        <v>100</v>
      </c>
      <c r="AB47" s="319">
        <v>61331.64</v>
      </c>
      <c r="AC47" s="320">
        <v>20</v>
      </c>
      <c r="AD47" s="321">
        <v>12070.28</v>
      </c>
      <c r="AE47" s="67">
        <f t="shared" si="12"/>
        <v>0.83333333333333337</v>
      </c>
      <c r="AF47" s="67">
        <f t="shared" si="13"/>
        <v>0.83555906984449457</v>
      </c>
      <c r="AG47" s="67">
        <f t="shared" si="14"/>
        <v>0.83333333333333337</v>
      </c>
      <c r="AH47" s="67">
        <f t="shared" si="15"/>
        <v>0.83555906984449457</v>
      </c>
      <c r="AI47" s="97">
        <v>1</v>
      </c>
      <c r="AJ47" s="98">
        <v>1</v>
      </c>
      <c r="AK47" s="97">
        <v>1</v>
      </c>
      <c r="AL47" s="98">
        <v>1</v>
      </c>
      <c r="AM47" s="99">
        <f t="shared" si="16"/>
        <v>0.5</v>
      </c>
      <c r="AN47" s="99">
        <f t="shared" si="17"/>
        <v>0.5</v>
      </c>
      <c r="AO47" s="99">
        <f t="shared" si="18"/>
        <v>0.5</v>
      </c>
      <c r="AP47" s="99">
        <f t="shared" si="19"/>
        <v>0.5</v>
      </c>
      <c r="AQ47" s="77">
        <v>1</v>
      </c>
      <c r="AR47" s="78">
        <v>1</v>
      </c>
      <c r="AS47" s="77">
        <v>1</v>
      </c>
      <c r="AT47" s="78">
        <v>1</v>
      </c>
      <c r="AU47" s="363">
        <f t="shared" si="26"/>
        <v>0.5</v>
      </c>
      <c r="AV47" s="363">
        <f t="shared" si="27"/>
        <v>0.5</v>
      </c>
      <c r="AW47" s="363">
        <f t="shared" si="28"/>
        <v>0.5</v>
      </c>
      <c r="AX47" s="363">
        <f t="shared" si="29"/>
        <v>0.5</v>
      </c>
    </row>
    <row r="48" spans="1:50" x14ac:dyDescent="0.25">
      <c r="A48" s="6">
        <v>40</v>
      </c>
      <c r="B48" s="6" t="s">
        <v>79</v>
      </c>
      <c r="C48" s="218">
        <v>2016</v>
      </c>
      <c r="D48" s="219">
        <v>1717709</v>
      </c>
      <c r="E48" s="300">
        <v>500</v>
      </c>
      <c r="F48" s="301">
        <v>425345</v>
      </c>
      <c r="G48" s="31">
        <f t="shared" si="0"/>
        <v>0.80127186009538953</v>
      </c>
      <c r="H48" s="31">
        <f t="shared" si="1"/>
        <v>0.80152390000438622</v>
      </c>
      <c r="I48" s="31">
        <f t="shared" si="2"/>
        <v>0.80127186009538953</v>
      </c>
      <c r="J48" s="31">
        <f t="shared" si="3"/>
        <v>0.80152390000438622</v>
      </c>
      <c r="K48" s="12">
        <v>1</v>
      </c>
      <c r="L48" s="11">
        <v>1</v>
      </c>
      <c r="M48" s="12">
        <v>1</v>
      </c>
      <c r="N48" s="11">
        <v>1</v>
      </c>
      <c r="O48" s="45">
        <f t="shared" si="4"/>
        <v>0.5</v>
      </c>
      <c r="P48" s="45">
        <f t="shared" si="5"/>
        <v>0.5</v>
      </c>
      <c r="Q48" s="45">
        <f t="shared" si="6"/>
        <v>0.5</v>
      </c>
      <c r="R48" s="45">
        <f t="shared" si="7"/>
        <v>0.5</v>
      </c>
      <c r="S48" s="65">
        <v>1</v>
      </c>
      <c r="T48" s="66">
        <v>1</v>
      </c>
      <c r="U48" s="65">
        <v>1</v>
      </c>
      <c r="V48" s="66">
        <v>1</v>
      </c>
      <c r="W48" s="67">
        <f t="shared" si="8"/>
        <v>0.5</v>
      </c>
      <c r="X48" s="67">
        <f t="shared" si="9"/>
        <v>0.5</v>
      </c>
      <c r="Y48" s="67">
        <f t="shared" si="10"/>
        <v>0.5</v>
      </c>
      <c r="Z48" s="67">
        <f t="shared" si="11"/>
        <v>0.5</v>
      </c>
      <c r="AA48" s="322">
        <v>1266</v>
      </c>
      <c r="AB48" s="323">
        <v>763934.84</v>
      </c>
      <c r="AC48" s="324">
        <v>351</v>
      </c>
      <c r="AD48" s="325">
        <v>210497.94</v>
      </c>
      <c r="AE48" s="67">
        <f t="shared" si="12"/>
        <v>0.78293135435992578</v>
      </c>
      <c r="AF48" s="67">
        <f t="shared" si="13"/>
        <v>0.78397900366200735</v>
      </c>
      <c r="AG48" s="67">
        <f t="shared" si="14"/>
        <v>0.78293135435992578</v>
      </c>
      <c r="AH48" s="67">
        <f t="shared" si="15"/>
        <v>0.78397900366200735</v>
      </c>
      <c r="AI48" s="97">
        <v>1</v>
      </c>
      <c r="AJ48" s="98">
        <v>1</v>
      </c>
      <c r="AK48" s="97">
        <v>1</v>
      </c>
      <c r="AL48" s="98">
        <v>1</v>
      </c>
      <c r="AM48" s="99">
        <f t="shared" si="16"/>
        <v>0.5</v>
      </c>
      <c r="AN48" s="99">
        <f t="shared" si="17"/>
        <v>0.5</v>
      </c>
      <c r="AO48" s="99">
        <f t="shared" si="18"/>
        <v>0.5</v>
      </c>
      <c r="AP48" s="99">
        <f t="shared" si="19"/>
        <v>0.5</v>
      </c>
      <c r="AQ48" s="77">
        <v>1</v>
      </c>
      <c r="AR48" s="78">
        <v>1</v>
      </c>
      <c r="AS48" s="77">
        <v>1</v>
      </c>
      <c r="AT48" s="78">
        <v>1</v>
      </c>
      <c r="AU48" s="363">
        <f t="shared" si="26"/>
        <v>0.5</v>
      </c>
      <c r="AV48" s="363">
        <f t="shared" si="27"/>
        <v>0.5</v>
      </c>
      <c r="AW48" s="363">
        <f t="shared" si="28"/>
        <v>0.5</v>
      </c>
      <c r="AX48" s="363">
        <f t="shared" si="29"/>
        <v>0.5</v>
      </c>
    </row>
    <row r="49" spans="1:50" x14ac:dyDescent="0.25">
      <c r="A49" s="6">
        <v>41</v>
      </c>
      <c r="B49" s="6" t="s">
        <v>80</v>
      </c>
      <c r="C49" s="9">
        <v>1</v>
      </c>
      <c r="D49" s="10">
        <v>1</v>
      </c>
      <c r="E49" s="9">
        <v>1</v>
      </c>
      <c r="F49" s="10">
        <v>1</v>
      </c>
      <c r="G49" s="31">
        <f t="shared" si="0"/>
        <v>0.5</v>
      </c>
      <c r="H49" s="31">
        <f t="shared" si="1"/>
        <v>0.5</v>
      </c>
      <c r="I49" s="31">
        <f t="shared" si="2"/>
        <v>0.5</v>
      </c>
      <c r="J49" s="31">
        <f t="shared" si="3"/>
        <v>0.5</v>
      </c>
      <c r="K49" s="12">
        <v>1</v>
      </c>
      <c r="L49" s="11">
        <v>1</v>
      </c>
      <c r="M49" s="12">
        <v>1</v>
      </c>
      <c r="N49" s="11">
        <v>1</v>
      </c>
      <c r="O49" s="45">
        <f t="shared" si="4"/>
        <v>0.5</v>
      </c>
      <c r="P49" s="45">
        <f t="shared" si="5"/>
        <v>0.5</v>
      </c>
      <c r="Q49" s="45">
        <f t="shared" si="6"/>
        <v>0.5</v>
      </c>
      <c r="R49" s="45">
        <f t="shared" si="7"/>
        <v>0.5</v>
      </c>
      <c r="S49" s="65">
        <v>1</v>
      </c>
      <c r="T49" s="66">
        <v>1</v>
      </c>
      <c r="U49" s="65">
        <v>1</v>
      </c>
      <c r="V49" s="66">
        <v>1</v>
      </c>
      <c r="W49" s="67">
        <f t="shared" si="8"/>
        <v>0.5</v>
      </c>
      <c r="X49" s="67">
        <f t="shared" si="9"/>
        <v>0.5</v>
      </c>
      <c r="Y49" s="67">
        <f t="shared" si="10"/>
        <v>0.5</v>
      </c>
      <c r="Z49" s="67">
        <f t="shared" si="11"/>
        <v>0.5</v>
      </c>
      <c r="AA49" s="65">
        <v>1</v>
      </c>
      <c r="AB49" s="66">
        <v>1</v>
      </c>
      <c r="AC49" s="65">
        <v>1</v>
      </c>
      <c r="AD49" s="66">
        <v>1</v>
      </c>
      <c r="AE49" s="67">
        <f t="shared" si="12"/>
        <v>0.5</v>
      </c>
      <c r="AF49" s="67">
        <f t="shared" si="13"/>
        <v>0.5</v>
      </c>
      <c r="AG49" s="67">
        <f t="shared" si="14"/>
        <v>0.5</v>
      </c>
      <c r="AH49" s="67">
        <f t="shared" si="15"/>
        <v>0.5</v>
      </c>
      <c r="AI49" s="97">
        <v>1</v>
      </c>
      <c r="AJ49" s="98">
        <v>1</v>
      </c>
      <c r="AK49" s="97">
        <v>1</v>
      </c>
      <c r="AL49" s="98">
        <v>1</v>
      </c>
      <c r="AM49" s="99">
        <f t="shared" si="16"/>
        <v>0.5</v>
      </c>
      <c r="AN49" s="99">
        <f t="shared" si="17"/>
        <v>0.5</v>
      </c>
      <c r="AO49" s="99">
        <f t="shared" si="18"/>
        <v>0.5</v>
      </c>
      <c r="AP49" s="99">
        <f t="shared" si="19"/>
        <v>0.5</v>
      </c>
      <c r="AQ49" s="77">
        <v>1</v>
      </c>
      <c r="AR49" s="78">
        <v>1</v>
      </c>
      <c r="AS49" s="77">
        <v>1</v>
      </c>
      <c r="AT49" s="78">
        <v>1</v>
      </c>
      <c r="AU49" s="363">
        <f t="shared" si="26"/>
        <v>0.5</v>
      </c>
      <c r="AV49" s="363">
        <f t="shared" si="27"/>
        <v>0.5</v>
      </c>
      <c r="AW49" s="363">
        <f t="shared" si="28"/>
        <v>0.5</v>
      </c>
      <c r="AX49" s="363">
        <f t="shared" si="29"/>
        <v>0.5</v>
      </c>
    </row>
    <row r="50" spans="1:50" x14ac:dyDescent="0.25">
      <c r="A50" s="6">
        <v>42</v>
      </c>
      <c r="B50" s="6" t="s">
        <v>81</v>
      </c>
      <c r="C50" s="9">
        <v>1</v>
      </c>
      <c r="D50" s="10">
        <v>1</v>
      </c>
      <c r="E50" s="9">
        <v>1</v>
      </c>
      <c r="F50" s="10">
        <v>1</v>
      </c>
      <c r="G50" s="31">
        <f t="shared" si="0"/>
        <v>0.5</v>
      </c>
      <c r="H50" s="31">
        <f t="shared" si="1"/>
        <v>0.5</v>
      </c>
      <c r="I50" s="31">
        <f t="shared" si="2"/>
        <v>0.5</v>
      </c>
      <c r="J50" s="31">
        <f t="shared" si="3"/>
        <v>0.5</v>
      </c>
      <c r="K50" s="12">
        <v>1</v>
      </c>
      <c r="L50" s="11">
        <v>1</v>
      </c>
      <c r="M50" s="12">
        <v>1</v>
      </c>
      <c r="N50" s="11">
        <v>1</v>
      </c>
      <c r="O50" s="45">
        <f t="shared" si="4"/>
        <v>0.5</v>
      </c>
      <c r="P50" s="45">
        <f t="shared" si="5"/>
        <v>0.5</v>
      </c>
      <c r="Q50" s="45">
        <f t="shared" si="6"/>
        <v>0.5</v>
      </c>
      <c r="R50" s="45">
        <f t="shared" si="7"/>
        <v>0.5</v>
      </c>
      <c r="S50" s="65">
        <v>1</v>
      </c>
      <c r="T50" s="66">
        <v>1</v>
      </c>
      <c r="U50" s="65">
        <v>1</v>
      </c>
      <c r="V50" s="66">
        <v>1</v>
      </c>
      <c r="W50" s="67">
        <f t="shared" si="8"/>
        <v>0.5</v>
      </c>
      <c r="X50" s="67">
        <f t="shared" si="9"/>
        <v>0.5</v>
      </c>
      <c r="Y50" s="67">
        <f t="shared" si="10"/>
        <v>0.5</v>
      </c>
      <c r="Z50" s="67">
        <f t="shared" si="11"/>
        <v>0.5</v>
      </c>
      <c r="AA50" s="65">
        <v>1</v>
      </c>
      <c r="AB50" s="66">
        <v>1</v>
      </c>
      <c r="AC50" s="65">
        <v>1</v>
      </c>
      <c r="AD50" s="66">
        <v>1</v>
      </c>
      <c r="AE50" s="67">
        <f t="shared" si="12"/>
        <v>0.5</v>
      </c>
      <c r="AF50" s="67">
        <f t="shared" si="13"/>
        <v>0.5</v>
      </c>
      <c r="AG50" s="67">
        <f t="shared" si="14"/>
        <v>0.5</v>
      </c>
      <c r="AH50" s="67">
        <f t="shared" si="15"/>
        <v>0.5</v>
      </c>
      <c r="AI50" s="97">
        <v>1</v>
      </c>
      <c r="AJ50" s="98">
        <v>1</v>
      </c>
      <c r="AK50" s="97">
        <v>1</v>
      </c>
      <c r="AL50" s="98">
        <v>1</v>
      </c>
      <c r="AM50" s="99">
        <f t="shared" si="16"/>
        <v>0.5</v>
      </c>
      <c r="AN50" s="99">
        <f t="shared" si="17"/>
        <v>0.5</v>
      </c>
      <c r="AO50" s="99">
        <f t="shared" si="18"/>
        <v>0.5</v>
      </c>
      <c r="AP50" s="99">
        <f t="shared" si="19"/>
        <v>0.5</v>
      </c>
      <c r="AQ50" s="77">
        <v>1</v>
      </c>
      <c r="AR50" s="78">
        <v>1</v>
      </c>
      <c r="AS50" s="77">
        <v>1</v>
      </c>
      <c r="AT50" s="78">
        <v>1</v>
      </c>
      <c r="AU50" s="363">
        <f t="shared" si="26"/>
        <v>0.5</v>
      </c>
      <c r="AV50" s="363">
        <f t="shared" si="27"/>
        <v>0.5</v>
      </c>
      <c r="AW50" s="363">
        <f t="shared" si="28"/>
        <v>0.5</v>
      </c>
      <c r="AX50" s="363">
        <f t="shared" si="29"/>
        <v>0.5</v>
      </c>
    </row>
    <row r="51" spans="1:50" x14ac:dyDescent="0.25">
      <c r="A51" s="6">
        <v>43</v>
      </c>
      <c r="B51" s="6" t="s">
        <v>82</v>
      </c>
      <c r="C51" s="9">
        <v>1</v>
      </c>
      <c r="D51" s="10">
        <v>1</v>
      </c>
      <c r="E51" s="9">
        <v>1</v>
      </c>
      <c r="F51" s="10">
        <v>1</v>
      </c>
      <c r="G51" s="31">
        <f t="shared" si="0"/>
        <v>0.5</v>
      </c>
      <c r="H51" s="31">
        <f t="shared" si="1"/>
        <v>0.5</v>
      </c>
      <c r="I51" s="31">
        <f t="shared" si="2"/>
        <v>0.5</v>
      </c>
      <c r="J51" s="31">
        <f t="shared" si="3"/>
        <v>0.5</v>
      </c>
      <c r="K51" s="12">
        <v>1</v>
      </c>
      <c r="L51" s="11">
        <v>1</v>
      </c>
      <c r="M51" s="12">
        <v>1</v>
      </c>
      <c r="N51" s="11">
        <v>1</v>
      </c>
      <c r="O51" s="45">
        <f t="shared" si="4"/>
        <v>0.5</v>
      </c>
      <c r="P51" s="45">
        <f t="shared" si="5"/>
        <v>0.5</v>
      </c>
      <c r="Q51" s="45">
        <f t="shared" si="6"/>
        <v>0.5</v>
      </c>
      <c r="R51" s="45">
        <f t="shared" si="7"/>
        <v>0.5</v>
      </c>
      <c r="S51" s="65">
        <v>1</v>
      </c>
      <c r="T51" s="66">
        <v>1</v>
      </c>
      <c r="U51" s="65">
        <v>1</v>
      </c>
      <c r="V51" s="66">
        <v>1</v>
      </c>
      <c r="W51" s="67">
        <f t="shared" si="8"/>
        <v>0.5</v>
      </c>
      <c r="X51" s="67">
        <f t="shared" si="9"/>
        <v>0.5</v>
      </c>
      <c r="Y51" s="67">
        <f t="shared" si="10"/>
        <v>0.5</v>
      </c>
      <c r="Z51" s="67">
        <f t="shared" si="11"/>
        <v>0.5</v>
      </c>
      <c r="AA51" s="334">
        <v>16</v>
      </c>
      <c r="AB51" s="335">
        <v>16995.66</v>
      </c>
      <c r="AC51" s="336">
        <v>24</v>
      </c>
      <c r="AD51" s="337">
        <v>24291.43</v>
      </c>
      <c r="AE51" s="67">
        <f t="shared" si="12"/>
        <v>0.4</v>
      </c>
      <c r="AF51" s="67">
        <f t="shared" si="13"/>
        <v>0.41164586799408731</v>
      </c>
      <c r="AG51" s="67">
        <f t="shared" si="14"/>
        <v>0.4</v>
      </c>
      <c r="AH51" s="67">
        <f t="shared" si="15"/>
        <v>0.41164586799408731</v>
      </c>
      <c r="AI51" s="97">
        <v>1</v>
      </c>
      <c r="AJ51" s="98">
        <v>1</v>
      </c>
      <c r="AK51" s="97">
        <v>1</v>
      </c>
      <c r="AL51" s="98">
        <v>1</v>
      </c>
      <c r="AM51" s="99">
        <f t="shared" si="16"/>
        <v>0.5</v>
      </c>
      <c r="AN51" s="99">
        <f t="shared" si="17"/>
        <v>0.5</v>
      </c>
      <c r="AO51" s="99">
        <f t="shared" si="18"/>
        <v>0.5</v>
      </c>
      <c r="AP51" s="99">
        <f t="shared" si="19"/>
        <v>0.5</v>
      </c>
      <c r="AQ51" s="77">
        <v>1</v>
      </c>
      <c r="AR51" s="78">
        <v>1</v>
      </c>
      <c r="AS51" s="77">
        <v>1</v>
      </c>
      <c r="AT51" s="78">
        <v>1</v>
      </c>
      <c r="AU51" s="363">
        <f t="shared" si="26"/>
        <v>0.5</v>
      </c>
      <c r="AV51" s="363">
        <f t="shared" si="27"/>
        <v>0.5</v>
      </c>
      <c r="AW51" s="363">
        <f t="shared" si="28"/>
        <v>0.5</v>
      </c>
      <c r="AX51" s="363">
        <f t="shared" si="29"/>
        <v>0.5</v>
      </c>
    </row>
    <row r="52" spans="1:50" x14ac:dyDescent="0.25">
      <c r="A52" s="6">
        <v>44</v>
      </c>
      <c r="B52" s="6" t="s">
        <v>83</v>
      </c>
      <c r="C52" s="9">
        <v>1</v>
      </c>
      <c r="D52" s="10">
        <v>1</v>
      </c>
      <c r="E52" s="9">
        <v>1</v>
      </c>
      <c r="F52" s="10">
        <v>1</v>
      </c>
      <c r="G52" s="31">
        <f t="shared" si="0"/>
        <v>0.5</v>
      </c>
      <c r="H52" s="31">
        <f t="shared" si="1"/>
        <v>0.5</v>
      </c>
      <c r="I52" s="31">
        <f t="shared" si="2"/>
        <v>0.5</v>
      </c>
      <c r="J52" s="31">
        <f t="shared" si="3"/>
        <v>0.5</v>
      </c>
      <c r="K52" s="12">
        <f t="array" ref="K52:L52">[1]!'!кт!R43C4:R43C5'</f>
        <v>64</v>
      </c>
      <c r="L52" s="11">
        <v>170979.18</v>
      </c>
      <c r="M52" s="151">
        <v>162</v>
      </c>
      <c r="N52" s="152">
        <v>418988.26</v>
      </c>
      <c r="O52" s="45">
        <f t="shared" si="4"/>
        <v>0.2831858407079646</v>
      </c>
      <c r="P52" s="45">
        <f t="shared" si="5"/>
        <v>0.28981121398835163</v>
      </c>
      <c r="Q52" s="45">
        <f t="shared" si="6"/>
        <v>0.2831858407079646</v>
      </c>
      <c r="R52" s="45">
        <f t="shared" si="7"/>
        <v>0.28981121398835163</v>
      </c>
      <c r="S52" s="65">
        <v>1</v>
      </c>
      <c r="T52" s="66">
        <v>1</v>
      </c>
      <c r="U52" s="65">
        <v>1</v>
      </c>
      <c r="V52" s="66">
        <v>1</v>
      </c>
      <c r="W52" s="67">
        <f t="shared" si="8"/>
        <v>0.5</v>
      </c>
      <c r="X52" s="67">
        <f t="shared" si="9"/>
        <v>0.5</v>
      </c>
      <c r="Y52" s="67">
        <f t="shared" si="10"/>
        <v>0.5</v>
      </c>
      <c r="Z52" s="67">
        <f t="shared" si="11"/>
        <v>0.5</v>
      </c>
      <c r="AA52" s="65">
        <v>1</v>
      </c>
      <c r="AB52" s="66">
        <v>1</v>
      </c>
      <c r="AC52" s="65">
        <v>1</v>
      </c>
      <c r="AD52" s="66">
        <v>1</v>
      </c>
      <c r="AE52" s="67">
        <f t="shared" si="12"/>
        <v>0.5</v>
      </c>
      <c r="AF52" s="67">
        <f t="shared" si="13"/>
        <v>0.5</v>
      </c>
      <c r="AG52" s="67">
        <f t="shared" si="14"/>
        <v>0.5</v>
      </c>
      <c r="AH52" s="67">
        <f t="shared" si="15"/>
        <v>0.5</v>
      </c>
      <c r="AI52" s="358">
        <v>101</v>
      </c>
      <c r="AJ52" s="359">
        <v>66795.44</v>
      </c>
      <c r="AK52" s="360">
        <v>131</v>
      </c>
      <c r="AL52" s="361">
        <v>86355.89</v>
      </c>
      <c r="AM52" s="99">
        <f t="shared" si="16"/>
        <v>0.43534482758620691</v>
      </c>
      <c r="AN52" s="99">
        <f t="shared" si="17"/>
        <v>0.4361401236280481</v>
      </c>
      <c r="AO52" s="99">
        <f t="shared" si="18"/>
        <v>0.43534482758620691</v>
      </c>
      <c r="AP52" s="99">
        <f t="shared" si="19"/>
        <v>0.4361401236280481</v>
      </c>
      <c r="AQ52" s="77">
        <v>1</v>
      </c>
      <c r="AR52" s="78">
        <v>1</v>
      </c>
      <c r="AS52" s="77">
        <v>1</v>
      </c>
      <c r="AT52" s="78">
        <v>1</v>
      </c>
      <c r="AU52" s="363">
        <f t="shared" si="26"/>
        <v>0.5</v>
      </c>
      <c r="AV52" s="363">
        <f t="shared" si="27"/>
        <v>0.5</v>
      </c>
      <c r="AW52" s="363">
        <f t="shared" si="28"/>
        <v>0.5</v>
      </c>
      <c r="AX52" s="363">
        <f t="shared" si="29"/>
        <v>0.5</v>
      </c>
    </row>
    <row r="53" spans="1:50" x14ac:dyDescent="0.25">
      <c r="A53" s="6">
        <v>45</v>
      </c>
      <c r="B53" s="6" t="s">
        <v>84</v>
      </c>
      <c r="C53" s="232">
        <v>227</v>
      </c>
      <c r="D53" s="233">
        <v>196955</v>
      </c>
      <c r="E53" s="234">
        <v>246</v>
      </c>
      <c r="F53" s="235">
        <v>213813</v>
      </c>
      <c r="G53" s="31">
        <f t="shared" si="0"/>
        <v>0.47991543340380549</v>
      </c>
      <c r="H53" s="31">
        <f t="shared" si="1"/>
        <v>0.47947990106337396</v>
      </c>
      <c r="I53" s="31">
        <f t="shared" si="2"/>
        <v>0.47991543340380549</v>
      </c>
      <c r="J53" s="31">
        <f t="shared" si="3"/>
        <v>0.47947990106337396</v>
      </c>
      <c r="K53" s="12">
        <v>1</v>
      </c>
      <c r="L53" s="11">
        <v>1</v>
      </c>
      <c r="M53" s="12">
        <v>1</v>
      </c>
      <c r="N53" s="11">
        <v>1</v>
      </c>
      <c r="O53" s="45">
        <f t="shared" si="4"/>
        <v>0.5</v>
      </c>
      <c r="P53" s="45">
        <f t="shared" si="5"/>
        <v>0.5</v>
      </c>
      <c r="Q53" s="45">
        <f t="shared" si="6"/>
        <v>0.5</v>
      </c>
      <c r="R53" s="45">
        <f t="shared" si="7"/>
        <v>0.5</v>
      </c>
      <c r="S53" s="65">
        <v>1</v>
      </c>
      <c r="T53" s="66">
        <v>1</v>
      </c>
      <c r="U53" s="65">
        <v>1</v>
      </c>
      <c r="V53" s="66">
        <v>1</v>
      </c>
      <c r="W53" s="67">
        <f t="shared" si="8"/>
        <v>0.5</v>
      </c>
      <c r="X53" s="67">
        <f t="shared" si="9"/>
        <v>0.5</v>
      </c>
      <c r="Y53" s="67">
        <f t="shared" si="10"/>
        <v>0.5</v>
      </c>
      <c r="Z53" s="67">
        <f t="shared" si="11"/>
        <v>0.5</v>
      </c>
      <c r="AA53" s="65">
        <v>1</v>
      </c>
      <c r="AB53" s="66">
        <v>1</v>
      </c>
      <c r="AC53" s="65">
        <v>1</v>
      </c>
      <c r="AD53" s="66">
        <v>1</v>
      </c>
      <c r="AE53" s="67">
        <f t="shared" si="12"/>
        <v>0.5</v>
      </c>
      <c r="AF53" s="67">
        <f t="shared" si="13"/>
        <v>0.5</v>
      </c>
      <c r="AG53" s="67">
        <f t="shared" si="14"/>
        <v>0.5</v>
      </c>
      <c r="AH53" s="67">
        <f t="shared" si="15"/>
        <v>0.5</v>
      </c>
      <c r="AI53" s="97">
        <v>1</v>
      </c>
      <c r="AJ53" s="98">
        <v>1</v>
      </c>
      <c r="AK53" s="97">
        <v>1</v>
      </c>
      <c r="AL53" s="98">
        <v>1</v>
      </c>
      <c r="AM53" s="99">
        <f t="shared" si="16"/>
        <v>0.5</v>
      </c>
      <c r="AN53" s="99">
        <f t="shared" si="17"/>
        <v>0.5</v>
      </c>
      <c r="AO53" s="99">
        <f t="shared" si="18"/>
        <v>0.5</v>
      </c>
      <c r="AP53" s="99">
        <f t="shared" si="19"/>
        <v>0.5</v>
      </c>
      <c r="AQ53" s="77">
        <v>1</v>
      </c>
      <c r="AR53" s="78">
        <v>1</v>
      </c>
      <c r="AS53" s="77">
        <v>1</v>
      </c>
      <c r="AT53" s="78">
        <v>1</v>
      </c>
      <c r="AU53" s="363">
        <f t="shared" si="26"/>
        <v>0.5</v>
      </c>
      <c r="AV53" s="363">
        <f t="shared" si="27"/>
        <v>0.5</v>
      </c>
      <c r="AW53" s="363">
        <f t="shared" si="28"/>
        <v>0.5</v>
      </c>
      <c r="AX53" s="363">
        <f t="shared" si="29"/>
        <v>0.5</v>
      </c>
    </row>
    <row r="54" spans="1:50" x14ac:dyDescent="0.25">
      <c r="A54" s="6">
        <v>46</v>
      </c>
      <c r="B54" s="6" t="s">
        <v>85</v>
      </c>
      <c r="C54" s="292">
        <v>196</v>
      </c>
      <c r="D54" s="293">
        <v>163054.38</v>
      </c>
      <c r="E54" s="294">
        <v>41</v>
      </c>
      <c r="F54" s="295">
        <v>34702</v>
      </c>
      <c r="G54" s="31">
        <f t="shared" si="0"/>
        <v>0.8270042194092827</v>
      </c>
      <c r="H54" s="31">
        <f t="shared" si="1"/>
        <v>0.8245214642379679</v>
      </c>
      <c r="I54" s="31">
        <f t="shared" si="2"/>
        <v>0.8270042194092827</v>
      </c>
      <c r="J54" s="31">
        <f t="shared" si="3"/>
        <v>0.8245214642379679</v>
      </c>
      <c r="K54" s="12">
        <v>1</v>
      </c>
      <c r="L54" s="11">
        <v>1</v>
      </c>
      <c r="M54" s="12">
        <v>1</v>
      </c>
      <c r="N54" s="11">
        <v>1</v>
      </c>
      <c r="O54" s="45">
        <f t="shared" si="4"/>
        <v>0.5</v>
      </c>
      <c r="P54" s="45">
        <f t="shared" si="5"/>
        <v>0.5</v>
      </c>
      <c r="Q54" s="45">
        <f t="shared" si="6"/>
        <v>0.5</v>
      </c>
      <c r="R54" s="45">
        <f t="shared" si="7"/>
        <v>0.5</v>
      </c>
      <c r="S54" s="65">
        <v>1</v>
      </c>
      <c r="T54" s="66">
        <v>1</v>
      </c>
      <c r="U54" s="65">
        <v>1</v>
      </c>
      <c r="V54" s="66">
        <v>1</v>
      </c>
      <c r="W54" s="67">
        <f t="shared" si="8"/>
        <v>0.5</v>
      </c>
      <c r="X54" s="67">
        <f t="shared" si="9"/>
        <v>0.5</v>
      </c>
      <c r="Y54" s="67">
        <f t="shared" si="10"/>
        <v>0.5</v>
      </c>
      <c r="Z54" s="67">
        <f t="shared" si="11"/>
        <v>0.5</v>
      </c>
      <c r="AA54" s="350">
        <v>648</v>
      </c>
      <c r="AB54" s="351">
        <v>455390.93</v>
      </c>
      <c r="AC54" s="352">
        <v>183</v>
      </c>
      <c r="AD54" s="353">
        <v>135302.25</v>
      </c>
      <c r="AE54" s="67">
        <f t="shared" si="12"/>
        <v>0.77978339350180503</v>
      </c>
      <c r="AF54" s="67">
        <f t="shared" si="13"/>
        <v>0.77094326702739324</v>
      </c>
      <c r="AG54" s="67">
        <f t="shared" si="14"/>
        <v>0.77978339350180503</v>
      </c>
      <c r="AH54" s="67">
        <f t="shared" si="15"/>
        <v>0.77094326702739324</v>
      </c>
      <c r="AI54" s="97">
        <v>1</v>
      </c>
      <c r="AJ54" s="98">
        <v>1</v>
      </c>
      <c r="AK54" s="97">
        <v>1</v>
      </c>
      <c r="AL54" s="98">
        <v>1</v>
      </c>
      <c r="AM54" s="99">
        <f t="shared" si="16"/>
        <v>0.5</v>
      </c>
      <c r="AN54" s="99">
        <f t="shared" si="17"/>
        <v>0.5</v>
      </c>
      <c r="AO54" s="99">
        <f t="shared" si="18"/>
        <v>0.5</v>
      </c>
      <c r="AP54" s="99">
        <f t="shared" si="19"/>
        <v>0.5</v>
      </c>
      <c r="AQ54" s="77">
        <v>1</v>
      </c>
      <c r="AR54" s="78">
        <v>1</v>
      </c>
      <c r="AS54" s="77">
        <v>1</v>
      </c>
      <c r="AT54" s="78">
        <v>1</v>
      </c>
      <c r="AU54" s="363">
        <f t="shared" si="26"/>
        <v>0.5</v>
      </c>
      <c r="AV54" s="363">
        <f t="shared" si="27"/>
        <v>0.5</v>
      </c>
      <c r="AW54" s="363">
        <f t="shared" si="28"/>
        <v>0.5</v>
      </c>
      <c r="AX54" s="363">
        <f t="shared" si="29"/>
        <v>0.5</v>
      </c>
    </row>
    <row r="55" spans="1:50" x14ac:dyDescent="0.25">
      <c r="A55" s="6">
        <v>47</v>
      </c>
      <c r="B55" s="6" t="s">
        <v>86</v>
      </c>
      <c r="C55" s="9">
        <v>1</v>
      </c>
      <c r="D55" s="10">
        <v>1</v>
      </c>
      <c r="E55" s="9">
        <v>1</v>
      </c>
      <c r="F55" s="10">
        <v>1</v>
      </c>
      <c r="G55" s="31">
        <f t="shared" si="0"/>
        <v>0.5</v>
      </c>
      <c r="H55" s="31">
        <f t="shared" si="1"/>
        <v>0.5</v>
      </c>
      <c r="I55" s="31">
        <f t="shared" si="2"/>
        <v>0.5</v>
      </c>
      <c r="J55" s="31">
        <f t="shared" si="3"/>
        <v>0.5</v>
      </c>
      <c r="K55" s="12">
        <v>1</v>
      </c>
      <c r="L55" s="11">
        <v>1</v>
      </c>
      <c r="M55" s="12">
        <v>1</v>
      </c>
      <c r="N55" s="11">
        <v>1</v>
      </c>
      <c r="O55" s="45">
        <f t="shared" si="4"/>
        <v>0.5</v>
      </c>
      <c r="P55" s="45">
        <f t="shared" si="5"/>
        <v>0.5</v>
      </c>
      <c r="Q55" s="45">
        <f t="shared" si="6"/>
        <v>0.5</v>
      </c>
      <c r="R55" s="45">
        <f t="shared" si="7"/>
        <v>0.5</v>
      </c>
      <c r="S55" s="65">
        <v>1</v>
      </c>
      <c r="T55" s="66">
        <v>1</v>
      </c>
      <c r="U55" s="65">
        <v>1</v>
      </c>
      <c r="V55" s="66">
        <v>1</v>
      </c>
      <c r="W55" s="67">
        <f t="shared" si="8"/>
        <v>0.5</v>
      </c>
      <c r="X55" s="67">
        <f t="shared" si="9"/>
        <v>0.5</v>
      </c>
      <c r="Y55" s="67">
        <f t="shared" si="10"/>
        <v>0.5</v>
      </c>
      <c r="Z55" s="67">
        <f t="shared" si="11"/>
        <v>0.5</v>
      </c>
      <c r="AA55" s="65">
        <v>1</v>
      </c>
      <c r="AB55" s="66">
        <v>1</v>
      </c>
      <c r="AC55" s="65">
        <v>1</v>
      </c>
      <c r="AD55" s="66">
        <v>1</v>
      </c>
      <c r="AE55" s="67">
        <f t="shared" si="12"/>
        <v>0.5</v>
      </c>
      <c r="AF55" s="67">
        <f t="shared" si="13"/>
        <v>0.5</v>
      </c>
      <c r="AG55" s="67">
        <f t="shared" si="14"/>
        <v>0.5</v>
      </c>
      <c r="AH55" s="67">
        <f t="shared" si="15"/>
        <v>0.5</v>
      </c>
      <c r="AI55" s="97">
        <v>1</v>
      </c>
      <c r="AJ55" s="98">
        <v>1</v>
      </c>
      <c r="AK55" s="97">
        <v>1</v>
      </c>
      <c r="AL55" s="98">
        <v>1</v>
      </c>
      <c r="AM55" s="99">
        <f t="shared" si="16"/>
        <v>0.5</v>
      </c>
      <c r="AN55" s="99">
        <f t="shared" si="17"/>
        <v>0.5</v>
      </c>
      <c r="AO55" s="99">
        <f t="shared" si="18"/>
        <v>0.5</v>
      </c>
      <c r="AP55" s="99">
        <f t="shared" si="19"/>
        <v>0.5</v>
      </c>
      <c r="AQ55" s="77">
        <v>1</v>
      </c>
      <c r="AR55" s="78">
        <v>1</v>
      </c>
      <c r="AS55" s="77">
        <v>1</v>
      </c>
      <c r="AT55" s="78">
        <v>1</v>
      </c>
      <c r="AU55" s="363">
        <f t="shared" si="26"/>
        <v>0.5</v>
      </c>
      <c r="AV55" s="363">
        <f t="shared" si="27"/>
        <v>0.5</v>
      </c>
      <c r="AW55" s="363">
        <f t="shared" si="28"/>
        <v>0.5</v>
      </c>
      <c r="AX55" s="363">
        <f t="shared" si="29"/>
        <v>0.5</v>
      </c>
    </row>
    <row r="56" spans="1:50" x14ac:dyDescent="0.25">
      <c r="A56" s="6">
        <v>48</v>
      </c>
      <c r="B56" s="6" t="s">
        <v>87</v>
      </c>
      <c r="C56" s="296">
        <v>171</v>
      </c>
      <c r="D56" s="297">
        <v>138606</v>
      </c>
      <c r="E56" s="298">
        <v>19</v>
      </c>
      <c r="F56" s="299">
        <v>15518</v>
      </c>
      <c r="G56" s="31">
        <f t="shared" si="0"/>
        <v>0.9</v>
      </c>
      <c r="H56" s="31">
        <f t="shared" si="1"/>
        <v>0.89931483740364904</v>
      </c>
      <c r="I56" s="31">
        <f t="shared" si="2"/>
        <v>0.9</v>
      </c>
      <c r="J56" s="31">
        <f t="shared" si="3"/>
        <v>0.89931483740364904</v>
      </c>
      <c r="K56" s="12">
        <v>1</v>
      </c>
      <c r="L56" s="11">
        <v>1</v>
      </c>
      <c r="M56" s="12">
        <v>1</v>
      </c>
      <c r="N56" s="11">
        <v>1</v>
      </c>
      <c r="O56" s="45">
        <f t="shared" si="4"/>
        <v>0.5</v>
      </c>
      <c r="P56" s="45">
        <f t="shared" si="5"/>
        <v>0.5</v>
      </c>
      <c r="Q56" s="45">
        <f t="shared" si="6"/>
        <v>0.5</v>
      </c>
      <c r="R56" s="45">
        <f t="shared" si="7"/>
        <v>0.5</v>
      </c>
      <c r="S56" s="65">
        <v>1</v>
      </c>
      <c r="T56" s="66">
        <v>1</v>
      </c>
      <c r="U56" s="65">
        <v>1</v>
      </c>
      <c r="V56" s="66">
        <v>1</v>
      </c>
      <c r="W56" s="67">
        <f t="shared" si="8"/>
        <v>0.5</v>
      </c>
      <c r="X56" s="67">
        <f t="shared" si="9"/>
        <v>0.5</v>
      </c>
      <c r="Y56" s="67">
        <f t="shared" si="10"/>
        <v>0.5</v>
      </c>
      <c r="Z56" s="67">
        <f t="shared" si="11"/>
        <v>0.5</v>
      </c>
      <c r="AA56" s="65">
        <v>1</v>
      </c>
      <c r="AB56" s="66">
        <v>1</v>
      </c>
      <c r="AC56" s="65">
        <v>1</v>
      </c>
      <c r="AD56" s="66">
        <v>1</v>
      </c>
      <c r="AE56" s="67">
        <f t="shared" si="12"/>
        <v>0.5</v>
      </c>
      <c r="AF56" s="67">
        <f t="shared" si="13"/>
        <v>0.5</v>
      </c>
      <c r="AG56" s="67">
        <f t="shared" si="14"/>
        <v>0.5</v>
      </c>
      <c r="AH56" s="67">
        <f t="shared" si="15"/>
        <v>0.5</v>
      </c>
      <c r="AI56" s="97">
        <v>1</v>
      </c>
      <c r="AJ56" s="98">
        <v>1</v>
      </c>
      <c r="AK56" s="97">
        <v>1</v>
      </c>
      <c r="AL56" s="98">
        <v>1</v>
      </c>
      <c r="AM56" s="99">
        <f t="shared" si="16"/>
        <v>0.5</v>
      </c>
      <c r="AN56" s="99">
        <f t="shared" si="17"/>
        <v>0.5</v>
      </c>
      <c r="AO56" s="99">
        <f t="shared" si="18"/>
        <v>0.5</v>
      </c>
      <c r="AP56" s="99">
        <f t="shared" si="19"/>
        <v>0.5</v>
      </c>
      <c r="AQ56" s="77">
        <v>1</v>
      </c>
      <c r="AR56" s="78">
        <v>1</v>
      </c>
      <c r="AS56" s="77">
        <v>1</v>
      </c>
      <c r="AT56" s="78">
        <v>1</v>
      </c>
      <c r="AU56" s="363">
        <f t="shared" si="26"/>
        <v>0.5</v>
      </c>
      <c r="AV56" s="363">
        <f t="shared" si="27"/>
        <v>0.5</v>
      </c>
      <c r="AW56" s="363">
        <f t="shared" si="28"/>
        <v>0.5</v>
      </c>
      <c r="AX56" s="363">
        <f t="shared" si="29"/>
        <v>0.5</v>
      </c>
    </row>
    <row r="57" spans="1:50" x14ac:dyDescent="0.25">
      <c r="A57" s="6">
        <v>49</v>
      </c>
      <c r="B57" s="6" t="s">
        <v>88</v>
      </c>
      <c r="C57" s="9">
        <v>1</v>
      </c>
      <c r="D57" s="10">
        <v>1</v>
      </c>
      <c r="E57" s="9">
        <v>1</v>
      </c>
      <c r="F57" s="10">
        <v>1</v>
      </c>
      <c r="G57" s="31">
        <f t="shared" si="0"/>
        <v>0.5</v>
      </c>
      <c r="H57" s="31">
        <f t="shared" si="1"/>
        <v>0.5</v>
      </c>
      <c r="I57" s="31">
        <f t="shared" si="2"/>
        <v>0.5</v>
      </c>
      <c r="J57" s="31">
        <f t="shared" si="3"/>
        <v>0.5</v>
      </c>
      <c r="K57" s="12">
        <v>1</v>
      </c>
      <c r="L57" s="11">
        <v>1</v>
      </c>
      <c r="M57" s="12">
        <v>1</v>
      </c>
      <c r="N57" s="11">
        <v>1</v>
      </c>
      <c r="O57" s="45">
        <f t="shared" si="4"/>
        <v>0.5</v>
      </c>
      <c r="P57" s="45">
        <f t="shared" si="5"/>
        <v>0.5</v>
      </c>
      <c r="Q57" s="45">
        <f t="shared" si="6"/>
        <v>0.5</v>
      </c>
      <c r="R57" s="45">
        <f t="shared" si="7"/>
        <v>0.5</v>
      </c>
      <c r="S57" s="65">
        <v>1</v>
      </c>
      <c r="T57" s="66">
        <v>1</v>
      </c>
      <c r="U57" s="65">
        <v>1</v>
      </c>
      <c r="V57" s="66">
        <v>1</v>
      </c>
      <c r="W57" s="67">
        <f t="shared" si="8"/>
        <v>0.5</v>
      </c>
      <c r="X57" s="67">
        <f t="shared" si="9"/>
        <v>0.5</v>
      </c>
      <c r="Y57" s="67">
        <f t="shared" si="10"/>
        <v>0.5</v>
      </c>
      <c r="Z57" s="67">
        <f t="shared" si="11"/>
        <v>0.5</v>
      </c>
      <c r="AA57" s="65">
        <v>1</v>
      </c>
      <c r="AB57" s="66">
        <v>1</v>
      </c>
      <c r="AC57" s="65">
        <v>1</v>
      </c>
      <c r="AD57" s="66">
        <v>1</v>
      </c>
      <c r="AE57" s="67">
        <f t="shared" si="12"/>
        <v>0.5</v>
      </c>
      <c r="AF57" s="67">
        <f t="shared" si="13"/>
        <v>0.5</v>
      </c>
      <c r="AG57" s="67">
        <f t="shared" si="14"/>
        <v>0.5</v>
      </c>
      <c r="AH57" s="67">
        <f t="shared" si="15"/>
        <v>0.5</v>
      </c>
      <c r="AI57" s="97">
        <v>1</v>
      </c>
      <c r="AJ57" s="98">
        <v>1</v>
      </c>
      <c r="AK57" s="97">
        <v>1</v>
      </c>
      <c r="AL57" s="98">
        <v>1</v>
      </c>
      <c r="AM57" s="99">
        <f t="shared" si="16"/>
        <v>0.5</v>
      </c>
      <c r="AN57" s="99">
        <f t="shared" si="17"/>
        <v>0.5</v>
      </c>
      <c r="AO57" s="99">
        <f t="shared" si="18"/>
        <v>0.5</v>
      </c>
      <c r="AP57" s="99">
        <f t="shared" si="19"/>
        <v>0.5</v>
      </c>
      <c r="AQ57" s="77">
        <v>1</v>
      </c>
      <c r="AR57" s="78">
        <v>1</v>
      </c>
      <c r="AS57" s="77">
        <v>1</v>
      </c>
      <c r="AT57" s="78">
        <v>1</v>
      </c>
      <c r="AU57" s="363">
        <f t="shared" si="26"/>
        <v>0.5</v>
      </c>
      <c r="AV57" s="363">
        <f t="shared" si="27"/>
        <v>0.5</v>
      </c>
      <c r="AW57" s="363">
        <f t="shared" si="28"/>
        <v>0.5</v>
      </c>
      <c r="AX57" s="363">
        <f t="shared" si="29"/>
        <v>0.5</v>
      </c>
    </row>
    <row r="58" spans="1:50" x14ac:dyDescent="0.25">
      <c r="A58" s="6">
        <v>50</v>
      </c>
      <c r="B58" s="6" t="s">
        <v>89</v>
      </c>
      <c r="C58" s="9">
        <v>1</v>
      </c>
      <c r="D58" s="10">
        <v>1</v>
      </c>
      <c r="E58" s="9">
        <v>1</v>
      </c>
      <c r="F58" s="10">
        <v>1</v>
      </c>
      <c r="G58" s="31">
        <f t="shared" si="0"/>
        <v>0.5</v>
      </c>
      <c r="H58" s="31">
        <f t="shared" si="1"/>
        <v>0.5</v>
      </c>
      <c r="I58" s="31">
        <f t="shared" si="2"/>
        <v>0.5</v>
      </c>
      <c r="J58" s="31">
        <f t="shared" si="3"/>
        <v>0.5</v>
      </c>
      <c r="K58" s="12">
        <v>1</v>
      </c>
      <c r="L58" s="11">
        <v>1</v>
      </c>
      <c r="M58" s="12">
        <v>1</v>
      </c>
      <c r="N58" s="11">
        <v>1</v>
      </c>
      <c r="O58" s="45">
        <f t="shared" si="4"/>
        <v>0.5</v>
      </c>
      <c r="P58" s="45">
        <f t="shared" si="5"/>
        <v>0.5</v>
      </c>
      <c r="Q58" s="45">
        <f t="shared" si="6"/>
        <v>0.5</v>
      </c>
      <c r="R58" s="45">
        <f t="shared" si="7"/>
        <v>0.5</v>
      </c>
      <c r="S58" s="65">
        <v>1</v>
      </c>
      <c r="T58" s="66">
        <v>1</v>
      </c>
      <c r="U58" s="65">
        <v>1</v>
      </c>
      <c r="V58" s="66">
        <v>1</v>
      </c>
      <c r="W58" s="67">
        <f t="shared" si="8"/>
        <v>0.5</v>
      </c>
      <c r="X58" s="67">
        <f t="shared" si="9"/>
        <v>0.5</v>
      </c>
      <c r="Y58" s="67">
        <f t="shared" si="10"/>
        <v>0.5</v>
      </c>
      <c r="Z58" s="67">
        <f t="shared" si="11"/>
        <v>0.5</v>
      </c>
      <c r="AA58" s="65">
        <v>1</v>
      </c>
      <c r="AB58" s="66">
        <v>1</v>
      </c>
      <c r="AC58" s="65">
        <v>1</v>
      </c>
      <c r="AD58" s="66">
        <v>1</v>
      </c>
      <c r="AE58" s="67">
        <f t="shared" si="12"/>
        <v>0.5</v>
      </c>
      <c r="AF58" s="67">
        <f t="shared" si="13"/>
        <v>0.5</v>
      </c>
      <c r="AG58" s="67">
        <f t="shared" si="14"/>
        <v>0.5</v>
      </c>
      <c r="AH58" s="67">
        <f t="shared" si="15"/>
        <v>0.5</v>
      </c>
      <c r="AI58" s="97">
        <v>1</v>
      </c>
      <c r="AJ58" s="98">
        <v>1</v>
      </c>
      <c r="AK58" s="97">
        <v>1</v>
      </c>
      <c r="AL58" s="98">
        <v>1</v>
      </c>
      <c r="AM58" s="99">
        <f t="shared" si="16"/>
        <v>0.5</v>
      </c>
      <c r="AN58" s="99">
        <f t="shared" si="17"/>
        <v>0.5</v>
      </c>
      <c r="AO58" s="99">
        <f t="shared" si="18"/>
        <v>0.5</v>
      </c>
      <c r="AP58" s="99">
        <f t="shared" si="19"/>
        <v>0.5</v>
      </c>
      <c r="AQ58" s="77">
        <v>1</v>
      </c>
      <c r="AR58" s="78">
        <v>1</v>
      </c>
      <c r="AS58" s="77">
        <v>1</v>
      </c>
      <c r="AT58" s="78">
        <v>1</v>
      </c>
      <c r="AU58" s="363">
        <f t="shared" si="26"/>
        <v>0.5</v>
      </c>
      <c r="AV58" s="363">
        <f t="shared" si="27"/>
        <v>0.5</v>
      </c>
      <c r="AW58" s="363">
        <f t="shared" si="28"/>
        <v>0.5</v>
      </c>
      <c r="AX58" s="363">
        <f t="shared" si="29"/>
        <v>0.5</v>
      </c>
    </row>
    <row r="59" spans="1:50" x14ac:dyDescent="0.25">
      <c r="A59" s="6">
        <v>51</v>
      </c>
      <c r="B59" s="6" t="s">
        <v>90</v>
      </c>
      <c r="C59" s="9">
        <v>1</v>
      </c>
      <c r="D59" s="10">
        <v>1</v>
      </c>
      <c r="E59" s="9">
        <v>1</v>
      </c>
      <c r="F59" s="10">
        <v>1</v>
      </c>
      <c r="G59" s="31">
        <f t="shared" si="0"/>
        <v>0.5</v>
      </c>
      <c r="H59" s="31">
        <f t="shared" si="1"/>
        <v>0.5</v>
      </c>
      <c r="I59" s="31">
        <f t="shared" si="2"/>
        <v>0.5</v>
      </c>
      <c r="J59" s="31">
        <f t="shared" si="3"/>
        <v>0.5</v>
      </c>
      <c r="K59" s="161">
        <v>345</v>
      </c>
      <c r="L59" s="162">
        <v>1394080.21</v>
      </c>
      <c r="M59" s="163">
        <v>133</v>
      </c>
      <c r="N59" s="164">
        <v>506726.39</v>
      </c>
      <c r="O59" s="45">
        <f t="shared" si="4"/>
        <v>0.72175732217573219</v>
      </c>
      <c r="P59" s="45">
        <f t="shared" si="5"/>
        <v>0.73341507231719416</v>
      </c>
      <c r="Q59" s="45">
        <f t="shared" si="6"/>
        <v>0.72175732217573219</v>
      </c>
      <c r="R59" s="45">
        <f t="shared" si="7"/>
        <v>0.73341507231719416</v>
      </c>
      <c r="S59" s="65">
        <v>1</v>
      </c>
      <c r="T59" s="66">
        <v>1</v>
      </c>
      <c r="U59" s="65">
        <v>1</v>
      </c>
      <c r="V59" s="66">
        <v>1</v>
      </c>
      <c r="W59" s="67">
        <f t="shared" si="8"/>
        <v>0.5</v>
      </c>
      <c r="X59" s="67">
        <f t="shared" si="9"/>
        <v>0.5</v>
      </c>
      <c r="Y59" s="67">
        <f t="shared" si="10"/>
        <v>0.5</v>
      </c>
      <c r="Z59" s="67">
        <f t="shared" si="11"/>
        <v>0.5</v>
      </c>
      <c r="AA59" s="65">
        <v>1</v>
      </c>
      <c r="AB59" s="66">
        <v>1</v>
      </c>
      <c r="AC59" s="65">
        <v>1</v>
      </c>
      <c r="AD59" s="66">
        <v>1</v>
      </c>
      <c r="AE59" s="67">
        <f t="shared" si="12"/>
        <v>0.5</v>
      </c>
      <c r="AF59" s="67">
        <f t="shared" si="13"/>
        <v>0.5</v>
      </c>
      <c r="AG59" s="67">
        <f t="shared" si="14"/>
        <v>0.5</v>
      </c>
      <c r="AH59" s="67">
        <f t="shared" si="15"/>
        <v>0.5</v>
      </c>
      <c r="AI59" s="97">
        <v>1</v>
      </c>
      <c r="AJ59" s="98">
        <v>1</v>
      </c>
      <c r="AK59" s="97">
        <v>1</v>
      </c>
      <c r="AL59" s="98">
        <v>1</v>
      </c>
      <c r="AM59" s="99">
        <f t="shared" si="16"/>
        <v>0.5</v>
      </c>
      <c r="AN59" s="99">
        <f t="shared" si="17"/>
        <v>0.5</v>
      </c>
      <c r="AO59" s="99">
        <f t="shared" si="18"/>
        <v>0.5</v>
      </c>
      <c r="AP59" s="99">
        <f t="shared" si="19"/>
        <v>0.5</v>
      </c>
      <c r="AQ59" s="77">
        <v>1</v>
      </c>
      <c r="AR59" s="78">
        <v>1</v>
      </c>
      <c r="AS59" s="77">
        <v>1</v>
      </c>
      <c r="AT59" s="78">
        <v>1</v>
      </c>
      <c r="AU59" s="363">
        <f t="shared" si="26"/>
        <v>0.5</v>
      </c>
      <c r="AV59" s="363">
        <f t="shared" si="27"/>
        <v>0.5</v>
      </c>
      <c r="AW59" s="363">
        <f t="shared" si="28"/>
        <v>0.5</v>
      </c>
      <c r="AX59" s="363">
        <f t="shared" si="29"/>
        <v>0.5</v>
      </c>
    </row>
    <row r="60" spans="1:50" x14ac:dyDescent="0.25">
      <c r="A60" s="6">
        <v>52</v>
      </c>
      <c r="B60" s="6" t="s">
        <v>91</v>
      </c>
      <c r="C60" s="9">
        <v>1</v>
      </c>
      <c r="D60" s="10">
        <v>1</v>
      </c>
      <c r="E60" s="9">
        <v>1</v>
      </c>
      <c r="F60" s="10">
        <v>1</v>
      </c>
      <c r="G60" s="31">
        <f t="shared" si="0"/>
        <v>0.5</v>
      </c>
      <c r="H60" s="31">
        <f t="shared" si="1"/>
        <v>0.5</v>
      </c>
      <c r="I60" s="31">
        <f t="shared" si="2"/>
        <v>0.5</v>
      </c>
      <c r="J60" s="31">
        <f t="shared" si="3"/>
        <v>0.5</v>
      </c>
      <c r="K60" s="12">
        <v>1</v>
      </c>
      <c r="L60" s="11">
        <v>1</v>
      </c>
      <c r="M60" s="12">
        <v>1</v>
      </c>
      <c r="N60" s="11">
        <v>1</v>
      </c>
      <c r="O60" s="45">
        <f t="shared" si="4"/>
        <v>0.5</v>
      </c>
      <c r="P60" s="45">
        <f t="shared" si="5"/>
        <v>0.5</v>
      </c>
      <c r="Q60" s="45">
        <f t="shared" si="6"/>
        <v>0.5</v>
      </c>
      <c r="R60" s="45">
        <f t="shared" si="7"/>
        <v>0.5</v>
      </c>
      <c r="S60" s="185">
        <v>1016</v>
      </c>
      <c r="T60" s="186">
        <v>3483577.2</v>
      </c>
      <c r="U60" s="187">
        <v>607</v>
      </c>
      <c r="V60" s="188">
        <v>2039573.12</v>
      </c>
      <c r="W60" s="67">
        <f t="shared" si="8"/>
        <v>0.62600123228589033</v>
      </c>
      <c r="X60" s="67">
        <f t="shared" si="9"/>
        <v>0.63072286614860773</v>
      </c>
      <c r="Y60" s="67">
        <f t="shared" si="10"/>
        <v>0.62600123228589033</v>
      </c>
      <c r="Z60" s="67">
        <f t="shared" si="11"/>
        <v>0.63072286614860773</v>
      </c>
      <c r="AA60" s="65">
        <v>1</v>
      </c>
      <c r="AB60" s="66">
        <v>1</v>
      </c>
      <c r="AC60" s="65">
        <v>1</v>
      </c>
      <c r="AD60" s="66">
        <v>1</v>
      </c>
      <c r="AE60" s="67">
        <f t="shared" si="12"/>
        <v>0.5</v>
      </c>
      <c r="AF60" s="67">
        <f t="shared" si="13"/>
        <v>0.5</v>
      </c>
      <c r="AG60" s="67">
        <f t="shared" si="14"/>
        <v>0.5</v>
      </c>
      <c r="AH60" s="67">
        <f t="shared" si="15"/>
        <v>0.5</v>
      </c>
      <c r="AI60" s="97">
        <v>1</v>
      </c>
      <c r="AJ60" s="98">
        <v>1</v>
      </c>
      <c r="AK60" s="97">
        <v>1</v>
      </c>
      <c r="AL60" s="98">
        <v>1</v>
      </c>
      <c r="AM60" s="99">
        <f t="shared" si="16"/>
        <v>0.5</v>
      </c>
      <c r="AN60" s="99">
        <f t="shared" si="17"/>
        <v>0.5</v>
      </c>
      <c r="AO60" s="99">
        <f t="shared" si="18"/>
        <v>0.5</v>
      </c>
      <c r="AP60" s="99">
        <f t="shared" si="19"/>
        <v>0.5</v>
      </c>
      <c r="AQ60" s="77">
        <v>1</v>
      </c>
      <c r="AR60" s="78">
        <v>1</v>
      </c>
      <c r="AS60" s="77">
        <v>1</v>
      </c>
      <c r="AT60" s="78">
        <v>1</v>
      </c>
      <c r="AU60" s="363">
        <f t="shared" si="26"/>
        <v>0.5</v>
      </c>
      <c r="AV60" s="363">
        <f t="shared" si="27"/>
        <v>0.5</v>
      </c>
      <c r="AW60" s="363">
        <f t="shared" si="28"/>
        <v>0.5</v>
      </c>
      <c r="AX60" s="363">
        <f t="shared" si="29"/>
        <v>0.5</v>
      </c>
    </row>
    <row r="61" spans="1:50" x14ac:dyDescent="0.25">
      <c r="A61" s="6">
        <v>53</v>
      </c>
      <c r="B61" s="6" t="s">
        <v>92</v>
      </c>
      <c r="C61" s="9">
        <v>1</v>
      </c>
      <c r="D61" s="10">
        <v>1</v>
      </c>
      <c r="E61" s="9">
        <v>1</v>
      </c>
      <c r="F61" s="10">
        <v>1</v>
      </c>
      <c r="G61" s="31">
        <f t="shared" si="0"/>
        <v>0.5</v>
      </c>
      <c r="H61" s="31">
        <f t="shared" si="1"/>
        <v>0.5</v>
      </c>
      <c r="I61" s="31">
        <f t="shared" si="2"/>
        <v>0.5</v>
      </c>
      <c r="J61" s="31">
        <f t="shared" si="3"/>
        <v>0.5</v>
      </c>
      <c r="K61" s="12">
        <v>1</v>
      </c>
      <c r="L61" s="11">
        <v>1</v>
      </c>
      <c r="M61" s="12">
        <v>1</v>
      </c>
      <c r="N61" s="11">
        <v>1</v>
      </c>
      <c r="O61" s="45">
        <f t="shared" si="4"/>
        <v>0.5</v>
      </c>
      <c r="P61" s="45">
        <f t="shared" si="5"/>
        <v>0.5</v>
      </c>
      <c r="Q61" s="45">
        <f t="shared" si="6"/>
        <v>0.5</v>
      </c>
      <c r="R61" s="45">
        <f t="shared" si="7"/>
        <v>0.5</v>
      </c>
      <c r="S61" s="65">
        <v>1</v>
      </c>
      <c r="T61" s="66">
        <v>1</v>
      </c>
      <c r="U61" s="65">
        <v>1</v>
      </c>
      <c r="V61" s="66">
        <v>1</v>
      </c>
      <c r="W61" s="67">
        <f t="shared" si="8"/>
        <v>0.5</v>
      </c>
      <c r="X61" s="67">
        <f t="shared" si="9"/>
        <v>0.5</v>
      </c>
      <c r="Y61" s="67">
        <f t="shared" si="10"/>
        <v>0.5</v>
      </c>
      <c r="Z61" s="67">
        <f t="shared" si="11"/>
        <v>0.5</v>
      </c>
      <c r="AA61" s="65">
        <v>1</v>
      </c>
      <c r="AB61" s="66">
        <v>1</v>
      </c>
      <c r="AC61" s="65">
        <v>1</v>
      </c>
      <c r="AD61" s="66">
        <v>1</v>
      </c>
      <c r="AE61" s="67">
        <f t="shared" si="12"/>
        <v>0.5</v>
      </c>
      <c r="AF61" s="67">
        <f t="shared" si="13"/>
        <v>0.5</v>
      </c>
      <c r="AG61" s="67">
        <f t="shared" si="14"/>
        <v>0.5</v>
      </c>
      <c r="AH61" s="67">
        <f t="shared" si="15"/>
        <v>0.5</v>
      </c>
      <c r="AI61" s="97">
        <v>1</v>
      </c>
      <c r="AJ61" s="98">
        <v>1</v>
      </c>
      <c r="AK61" s="97">
        <v>1</v>
      </c>
      <c r="AL61" s="98">
        <v>1</v>
      </c>
      <c r="AM61" s="99">
        <f t="shared" si="16"/>
        <v>0.5</v>
      </c>
      <c r="AN61" s="99">
        <f t="shared" si="17"/>
        <v>0.5</v>
      </c>
      <c r="AO61" s="99">
        <f t="shared" si="18"/>
        <v>0.5</v>
      </c>
      <c r="AP61" s="99">
        <f t="shared" si="19"/>
        <v>0.5</v>
      </c>
      <c r="AQ61" s="77">
        <v>1</v>
      </c>
      <c r="AR61" s="78">
        <v>1</v>
      </c>
      <c r="AS61" s="77">
        <v>1</v>
      </c>
      <c r="AT61" s="78">
        <v>1</v>
      </c>
      <c r="AU61" s="363">
        <f t="shared" si="26"/>
        <v>0.5</v>
      </c>
      <c r="AV61" s="363">
        <f t="shared" si="27"/>
        <v>0.5</v>
      </c>
      <c r="AW61" s="363">
        <f t="shared" si="28"/>
        <v>0.5</v>
      </c>
      <c r="AX61" s="363">
        <f t="shared" si="29"/>
        <v>0.5</v>
      </c>
    </row>
    <row r="62" spans="1:50" x14ac:dyDescent="0.25">
      <c r="A62" s="6">
        <v>54</v>
      </c>
      <c r="B62" s="6" t="s">
        <v>93</v>
      </c>
      <c r="C62" s="9">
        <v>1</v>
      </c>
      <c r="D62" s="10">
        <v>1</v>
      </c>
      <c r="E62" s="9">
        <v>1</v>
      </c>
      <c r="F62" s="10">
        <v>1</v>
      </c>
      <c r="G62" s="31">
        <f t="shared" si="0"/>
        <v>0.5</v>
      </c>
      <c r="H62" s="31">
        <f t="shared" si="1"/>
        <v>0.5</v>
      </c>
      <c r="I62" s="31">
        <f t="shared" si="2"/>
        <v>0.5</v>
      </c>
      <c r="J62" s="31">
        <f t="shared" si="3"/>
        <v>0.5</v>
      </c>
      <c r="K62" s="12">
        <v>1</v>
      </c>
      <c r="L62" s="11">
        <v>1</v>
      </c>
      <c r="M62" s="12">
        <v>1</v>
      </c>
      <c r="N62" s="11">
        <v>1</v>
      </c>
      <c r="O62" s="45">
        <f t="shared" si="4"/>
        <v>0.5</v>
      </c>
      <c r="P62" s="45">
        <f t="shared" si="5"/>
        <v>0.5</v>
      </c>
      <c r="Q62" s="45">
        <f t="shared" si="6"/>
        <v>0.5</v>
      </c>
      <c r="R62" s="45">
        <f t="shared" si="7"/>
        <v>0.5</v>
      </c>
      <c r="S62" s="65">
        <v>1</v>
      </c>
      <c r="T62" s="66">
        <v>1</v>
      </c>
      <c r="U62" s="65">
        <v>1</v>
      </c>
      <c r="V62" s="66">
        <v>1</v>
      </c>
      <c r="W62" s="67">
        <f t="shared" si="8"/>
        <v>0.5</v>
      </c>
      <c r="X62" s="67">
        <f t="shared" si="9"/>
        <v>0.5</v>
      </c>
      <c r="Y62" s="67">
        <f t="shared" si="10"/>
        <v>0.5</v>
      </c>
      <c r="Z62" s="67">
        <f t="shared" si="11"/>
        <v>0.5</v>
      </c>
      <c r="AA62" s="65">
        <v>1</v>
      </c>
      <c r="AB62" s="66">
        <v>1</v>
      </c>
      <c r="AC62" s="65">
        <v>1</v>
      </c>
      <c r="AD62" s="66">
        <v>1</v>
      </c>
      <c r="AE62" s="67">
        <f t="shared" si="12"/>
        <v>0.5</v>
      </c>
      <c r="AF62" s="67">
        <f t="shared" si="13"/>
        <v>0.5</v>
      </c>
      <c r="AG62" s="67">
        <f t="shared" si="14"/>
        <v>0.5</v>
      </c>
      <c r="AH62" s="67">
        <f t="shared" si="15"/>
        <v>0.5</v>
      </c>
      <c r="AI62" s="97">
        <v>1</v>
      </c>
      <c r="AJ62" s="98">
        <v>1</v>
      </c>
      <c r="AK62" s="97">
        <v>1</v>
      </c>
      <c r="AL62" s="98">
        <v>1</v>
      </c>
      <c r="AM62" s="99">
        <f t="shared" si="16"/>
        <v>0.5</v>
      </c>
      <c r="AN62" s="99">
        <f t="shared" si="17"/>
        <v>0.5</v>
      </c>
      <c r="AO62" s="99">
        <f t="shared" si="18"/>
        <v>0.5</v>
      </c>
      <c r="AP62" s="99">
        <f t="shared" si="19"/>
        <v>0.5</v>
      </c>
      <c r="AQ62" s="77">
        <v>1</v>
      </c>
      <c r="AR62" s="78">
        <v>1</v>
      </c>
      <c r="AS62" s="77">
        <v>1</v>
      </c>
      <c r="AT62" s="78">
        <v>1</v>
      </c>
      <c r="AU62" s="363">
        <f t="shared" si="26"/>
        <v>0.5</v>
      </c>
      <c r="AV62" s="363">
        <f t="shared" si="27"/>
        <v>0.5</v>
      </c>
      <c r="AW62" s="363">
        <f t="shared" si="28"/>
        <v>0.5</v>
      </c>
      <c r="AX62" s="363">
        <f t="shared" si="29"/>
        <v>0.5</v>
      </c>
    </row>
    <row r="63" spans="1:50" x14ac:dyDescent="0.25">
      <c r="A63" s="6">
        <v>55</v>
      </c>
      <c r="B63" s="6" t="s">
        <v>94</v>
      </c>
      <c r="C63" s="9">
        <v>1</v>
      </c>
      <c r="D63" s="10">
        <v>1</v>
      </c>
      <c r="E63" s="9">
        <v>1</v>
      </c>
      <c r="F63" s="10">
        <v>1</v>
      </c>
      <c r="G63" s="31">
        <f t="shared" si="0"/>
        <v>0.5</v>
      </c>
      <c r="H63" s="31">
        <f t="shared" si="1"/>
        <v>0.5</v>
      </c>
      <c r="I63" s="31">
        <f t="shared" si="2"/>
        <v>0.5</v>
      </c>
      <c r="J63" s="31">
        <f t="shared" si="3"/>
        <v>0.5</v>
      </c>
      <c r="K63" s="12">
        <v>1</v>
      </c>
      <c r="L63" s="11">
        <v>1</v>
      </c>
      <c r="M63" s="12">
        <v>1</v>
      </c>
      <c r="N63" s="11">
        <v>1</v>
      </c>
      <c r="O63" s="45">
        <f t="shared" si="4"/>
        <v>0.5</v>
      </c>
      <c r="P63" s="45">
        <f t="shared" si="5"/>
        <v>0.5</v>
      </c>
      <c r="Q63" s="45">
        <f t="shared" si="6"/>
        <v>0.5</v>
      </c>
      <c r="R63" s="45">
        <f t="shared" si="7"/>
        <v>0.5</v>
      </c>
      <c r="S63" s="65">
        <v>1</v>
      </c>
      <c r="T63" s="66">
        <v>1</v>
      </c>
      <c r="U63" s="65">
        <v>1</v>
      </c>
      <c r="V63" s="66">
        <v>1</v>
      </c>
      <c r="W63" s="67">
        <f t="shared" si="8"/>
        <v>0.5</v>
      </c>
      <c r="X63" s="67">
        <f t="shared" si="9"/>
        <v>0.5</v>
      </c>
      <c r="Y63" s="67">
        <f t="shared" si="10"/>
        <v>0.5</v>
      </c>
      <c r="Z63" s="67">
        <f t="shared" si="11"/>
        <v>0.5</v>
      </c>
      <c r="AA63" s="65">
        <v>1</v>
      </c>
      <c r="AB63" s="66">
        <v>1</v>
      </c>
      <c r="AC63" s="65">
        <v>1</v>
      </c>
      <c r="AD63" s="66">
        <v>1</v>
      </c>
      <c r="AE63" s="67">
        <f t="shared" si="12"/>
        <v>0.5</v>
      </c>
      <c r="AF63" s="67">
        <f t="shared" si="13"/>
        <v>0.5</v>
      </c>
      <c r="AG63" s="67">
        <f t="shared" si="14"/>
        <v>0.5</v>
      </c>
      <c r="AH63" s="67">
        <f t="shared" si="15"/>
        <v>0.5</v>
      </c>
      <c r="AI63" s="97">
        <v>1</v>
      </c>
      <c r="AJ63" s="98">
        <v>1</v>
      </c>
      <c r="AK63" s="97">
        <v>1</v>
      </c>
      <c r="AL63" s="98">
        <v>1</v>
      </c>
      <c r="AM63" s="99">
        <f t="shared" si="16"/>
        <v>0.5</v>
      </c>
      <c r="AN63" s="99">
        <f t="shared" si="17"/>
        <v>0.5</v>
      </c>
      <c r="AO63" s="99">
        <f t="shared" si="18"/>
        <v>0.5</v>
      </c>
      <c r="AP63" s="99">
        <f t="shared" si="19"/>
        <v>0.5</v>
      </c>
      <c r="AQ63" s="77">
        <v>1</v>
      </c>
      <c r="AR63" s="78">
        <v>1</v>
      </c>
      <c r="AS63" s="77">
        <v>1</v>
      </c>
      <c r="AT63" s="78">
        <v>1</v>
      </c>
      <c r="AU63" s="363">
        <f t="shared" si="26"/>
        <v>0.5</v>
      </c>
      <c r="AV63" s="363">
        <f t="shared" si="27"/>
        <v>0.5</v>
      </c>
      <c r="AW63" s="363">
        <f t="shared" si="28"/>
        <v>0.5</v>
      </c>
      <c r="AX63" s="363">
        <f t="shared" si="29"/>
        <v>0.5</v>
      </c>
    </row>
    <row r="64" spans="1:50" x14ac:dyDescent="0.25">
      <c r="A64" s="6">
        <v>56</v>
      </c>
      <c r="B64" s="6" t="s">
        <v>95</v>
      </c>
      <c r="C64" s="9">
        <v>1</v>
      </c>
      <c r="D64" s="10">
        <v>1</v>
      </c>
      <c r="E64" s="9">
        <v>1</v>
      </c>
      <c r="F64" s="10">
        <v>1</v>
      </c>
      <c r="G64" s="31">
        <f t="shared" si="0"/>
        <v>0.5</v>
      </c>
      <c r="H64" s="31">
        <f t="shared" si="1"/>
        <v>0.5</v>
      </c>
      <c r="I64" s="31">
        <f t="shared" si="2"/>
        <v>0.5</v>
      </c>
      <c r="J64" s="31">
        <f t="shared" si="3"/>
        <v>0.5</v>
      </c>
      <c r="K64" s="12">
        <v>1</v>
      </c>
      <c r="L64" s="11">
        <v>1</v>
      </c>
      <c r="M64" s="12">
        <v>1</v>
      </c>
      <c r="N64" s="11">
        <v>1</v>
      </c>
      <c r="O64" s="45">
        <f t="shared" si="4"/>
        <v>0.5</v>
      </c>
      <c r="P64" s="45">
        <f t="shared" si="5"/>
        <v>0.5</v>
      </c>
      <c r="Q64" s="45">
        <f t="shared" si="6"/>
        <v>0.5</v>
      </c>
      <c r="R64" s="45">
        <f t="shared" si="7"/>
        <v>0.5</v>
      </c>
      <c r="S64" s="181">
        <v>372</v>
      </c>
      <c r="T64" s="182">
        <v>1097713.1599999999</v>
      </c>
      <c r="U64" s="183">
        <v>119</v>
      </c>
      <c r="V64" s="184">
        <v>359712.57</v>
      </c>
      <c r="W64" s="67">
        <f t="shared" si="8"/>
        <v>0.75763747454175157</v>
      </c>
      <c r="X64" s="67">
        <f t="shared" si="9"/>
        <v>0.75318634590045275</v>
      </c>
      <c r="Y64" s="67">
        <f t="shared" si="10"/>
        <v>0.75763747454175157</v>
      </c>
      <c r="Z64" s="67">
        <f t="shared" si="11"/>
        <v>0.75318634590045275</v>
      </c>
      <c r="AA64" s="65">
        <v>1</v>
      </c>
      <c r="AB64" s="66">
        <v>1</v>
      </c>
      <c r="AC64" s="65">
        <v>1</v>
      </c>
      <c r="AD64" s="66">
        <v>1</v>
      </c>
      <c r="AE64" s="67">
        <f t="shared" si="12"/>
        <v>0.5</v>
      </c>
      <c r="AF64" s="67">
        <f t="shared" si="13"/>
        <v>0.5</v>
      </c>
      <c r="AG64" s="67">
        <f t="shared" si="14"/>
        <v>0.5</v>
      </c>
      <c r="AH64" s="67">
        <f t="shared" si="15"/>
        <v>0.5</v>
      </c>
      <c r="AI64" s="97">
        <v>1</v>
      </c>
      <c r="AJ64" s="98">
        <v>1</v>
      </c>
      <c r="AK64" s="97">
        <v>1</v>
      </c>
      <c r="AL64" s="98">
        <v>1</v>
      </c>
      <c r="AM64" s="99">
        <f t="shared" si="16"/>
        <v>0.5</v>
      </c>
      <c r="AN64" s="99">
        <f t="shared" si="17"/>
        <v>0.5</v>
      </c>
      <c r="AO64" s="99">
        <f t="shared" si="18"/>
        <v>0.5</v>
      </c>
      <c r="AP64" s="99">
        <f t="shared" si="19"/>
        <v>0.5</v>
      </c>
      <c r="AQ64">
        <v>783</v>
      </c>
      <c r="AR64" s="368">
        <v>612854.1</v>
      </c>
      <c r="AS64">
        <v>399</v>
      </c>
      <c r="AT64" s="368">
        <v>312297.3</v>
      </c>
      <c r="AU64" s="363">
        <f t="shared" si="26"/>
        <v>0.6624365482233503</v>
      </c>
      <c r="AV64" s="363">
        <f t="shared" si="27"/>
        <v>0.6624365482233503</v>
      </c>
      <c r="AW64" s="363">
        <f t="shared" si="28"/>
        <v>0.33756345177664976</v>
      </c>
      <c r="AX64" s="363">
        <f t="shared" si="29"/>
        <v>0.33756345177664976</v>
      </c>
    </row>
    <row r="65" spans="1:50" x14ac:dyDescent="0.25">
      <c r="A65" s="6">
        <v>57</v>
      </c>
      <c r="B65" s="6" t="s">
        <v>96</v>
      </c>
      <c r="C65" s="9">
        <v>1</v>
      </c>
      <c r="D65" s="10">
        <v>1</v>
      </c>
      <c r="E65" s="9">
        <v>1</v>
      </c>
      <c r="F65" s="10">
        <v>1</v>
      </c>
      <c r="G65" s="31">
        <f t="shared" si="0"/>
        <v>0.5</v>
      </c>
      <c r="H65" s="31">
        <f t="shared" si="1"/>
        <v>0.5</v>
      </c>
      <c r="I65" s="31">
        <f t="shared" si="2"/>
        <v>0.5</v>
      </c>
      <c r="J65" s="31">
        <f t="shared" si="3"/>
        <v>0.5</v>
      </c>
      <c r="K65" s="12">
        <v>1</v>
      </c>
      <c r="L65" s="11">
        <v>1</v>
      </c>
      <c r="M65" s="12">
        <v>1</v>
      </c>
      <c r="N65" s="11">
        <v>1</v>
      </c>
      <c r="O65" s="45">
        <f t="shared" si="4"/>
        <v>0.5</v>
      </c>
      <c r="P65" s="45">
        <f t="shared" si="5"/>
        <v>0.5</v>
      </c>
      <c r="Q65" s="45">
        <f t="shared" si="6"/>
        <v>0.5</v>
      </c>
      <c r="R65" s="45">
        <f t="shared" si="7"/>
        <v>0.5</v>
      </c>
      <c r="S65" s="65">
        <v>1</v>
      </c>
      <c r="T65" s="66">
        <v>1</v>
      </c>
      <c r="U65" s="65">
        <v>1</v>
      </c>
      <c r="V65" s="66">
        <v>1</v>
      </c>
      <c r="W65" s="67">
        <f t="shared" si="8"/>
        <v>0.5</v>
      </c>
      <c r="X65" s="67">
        <f t="shared" si="9"/>
        <v>0.5</v>
      </c>
      <c r="Y65" s="67">
        <f t="shared" si="10"/>
        <v>0.5</v>
      </c>
      <c r="Z65" s="67">
        <f t="shared" si="11"/>
        <v>0.5</v>
      </c>
      <c r="AA65" s="65">
        <v>1</v>
      </c>
      <c r="AB65" s="66">
        <v>1</v>
      </c>
      <c r="AC65" s="65">
        <v>1</v>
      </c>
      <c r="AD65" s="66">
        <v>1</v>
      </c>
      <c r="AE65" s="67">
        <f t="shared" si="12"/>
        <v>0.5</v>
      </c>
      <c r="AF65" s="67">
        <f t="shared" si="13"/>
        <v>0.5</v>
      </c>
      <c r="AG65" s="67">
        <f t="shared" si="14"/>
        <v>0.5</v>
      </c>
      <c r="AH65" s="67">
        <f t="shared" si="15"/>
        <v>0.5</v>
      </c>
      <c r="AI65" s="97">
        <v>1</v>
      </c>
      <c r="AJ65" s="98">
        <v>1</v>
      </c>
      <c r="AK65" s="97">
        <v>1</v>
      </c>
      <c r="AL65" s="98">
        <v>1</v>
      </c>
      <c r="AM65" s="99">
        <f t="shared" si="16"/>
        <v>0.5</v>
      </c>
      <c r="AN65" s="99">
        <f t="shared" si="17"/>
        <v>0.5</v>
      </c>
      <c r="AO65" s="99">
        <f t="shared" si="18"/>
        <v>0.5</v>
      </c>
      <c r="AP65" s="99">
        <f t="shared" si="19"/>
        <v>0.5</v>
      </c>
      <c r="AQ65" s="77">
        <v>1</v>
      </c>
      <c r="AR65" s="78">
        <v>1</v>
      </c>
      <c r="AS65" s="77">
        <v>1</v>
      </c>
      <c r="AT65" s="78">
        <v>1</v>
      </c>
      <c r="AU65" s="363">
        <f t="shared" si="26"/>
        <v>0.5</v>
      </c>
      <c r="AV65" s="363">
        <f t="shared" si="27"/>
        <v>0.5</v>
      </c>
      <c r="AW65" s="363">
        <f t="shared" si="28"/>
        <v>0.5</v>
      </c>
      <c r="AX65" s="363">
        <f t="shared" si="29"/>
        <v>0.5</v>
      </c>
    </row>
    <row r="66" spans="1:50" x14ac:dyDescent="0.25">
      <c r="A66" s="6">
        <v>58</v>
      </c>
      <c r="B66" s="6" t="s">
        <v>97</v>
      </c>
      <c r="C66" s="9">
        <v>1</v>
      </c>
      <c r="D66" s="10">
        <v>1</v>
      </c>
      <c r="E66" s="9">
        <v>1</v>
      </c>
      <c r="F66" s="10">
        <v>1</v>
      </c>
      <c r="G66" s="31">
        <f t="shared" si="0"/>
        <v>0.5</v>
      </c>
      <c r="H66" s="31">
        <f t="shared" si="1"/>
        <v>0.5</v>
      </c>
      <c r="I66" s="31">
        <f t="shared" si="2"/>
        <v>0.5</v>
      </c>
      <c r="J66" s="31">
        <f t="shared" si="3"/>
        <v>0.5</v>
      </c>
      <c r="K66" s="12">
        <v>1</v>
      </c>
      <c r="L66" s="11">
        <v>1</v>
      </c>
      <c r="M66" s="12">
        <v>1</v>
      </c>
      <c r="N66" s="11">
        <v>1</v>
      </c>
      <c r="O66" s="45">
        <f t="shared" si="4"/>
        <v>0.5</v>
      </c>
      <c r="P66" s="45">
        <f t="shared" si="5"/>
        <v>0.5</v>
      </c>
      <c r="Q66" s="45">
        <f t="shared" si="6"/>
        <v>0.5</v>
      </c>
      <c r="R66" s="45">
        <f t="shared" si="7"/>
        <v>0.5</v>
      </c>
      <c r="S66" s="65">
        <v>1</v>
      </c>
      <c r="T66" s="66">
        <v>1</v>
      </c>
      <c r="U66" s="65">
        <v>1</v>
      </c>
      <c r="V66" s="66">
        <v>1</v>
      </c>
      <c r="W66" s="67">
        <f t="shared" si="8"/>
        <v>0.5</v>
      </c>
      <c r="X66" s="67">
        <f t="shared" si="9"/>
        <v>0.5</v>
      </c>
      <c r="Y66" s="67">
        <f t="shared" si="10"/>
        <v>0.5</v>
      </c>
      <c r="Z66" s="67">
        <f t="shared" si="11"/>
        <v>0.5</v>
      </c>
      <c r="AA66" s="65">
        <v>1</v>
      </c>
      <c r="AB66" s="66">
        <v>1</v>
      </c>
      <c r="AC66" s="65">
        <v>1</v>
      </c>
      <c r="AD66" s="66">
        <v>1</v>
      </c>
      <c r="AE66" s="67">
        <f t="shared" si="12"/>
        <v>0.5</v>
      </c>
      <c r="AF66" s="67">
        <f t="shared" si="13"/>
        <v>0.5</v>
      </c>
      <c r="AG66" s="67">
        <f t="shared" si="14"/>
        <v>0.5</v>
      </c>
      <c r="AH66" s="67">
        <f t="shared" si="15"/>
        <v>0.5</v>
      </c>
      <c r="AI66" s="97">
        <v>1</v>
      </c>
      <c r="AJ66" s="98">
        <v>1</v>
      </c>
      <c r="AK66" s="97">
        <v>1</v>
      </c>
      <c r="AL66" s="98">
        <v>1</v>
      </c>
      <c r="AM66" s="99">
        <f t="shared" si="16"/>
        <v>0.5</v>
      </c>
      <c r="AN66" s="99">
        <f t="shared" si="17"/>
        <v>0.5</v>
      </c>
      <c r="AO66" s="99">
        <f t="shared" si="18"/>
        <v>0.5</v>
      </c>
      <c r="AP66" s="99">
        <f t="shared" si="19"/>
        <v>0.5</v>
      </c>
      <c r="AQ66" s="77">
        <v>1</v>
      </c>
      <c r="AR66" s="78">
        <v>1</v>
      </c>
      <c r="AS66" s="77">
        <v>1</v>
      </c>
      <c r="AT66" s="78">
        <v>1</v>
      </c>
      <c r="AU66" s="363">
        <f t="shared" si="26"/>
        <v>0.5</v>
      </c>
      <c r="AV66" s="363">
        <f t="shared" si="27"/>
        <v>0.5</v>
      </c>
      <c r="AW66" s="363">
        <f t="shared" si="28"/>
        <v>0.5</v>
      </c>
      <c r="AX66" s="363">
        <f t="shared" si="29"/>
        <v>0.5</v>
      </c>
    </row>
    <row r="67" spans="1:50" x14ac:dyDescent="0.25">
      <c r="A67" s="6">
        <v>59</v>
      </c>
      <c r="B67" s="6" t="s">
        <v>98</v>
      </c>
      <c r="C67" s="9">
        <v>1</v>
      </c>
      <c r="D67" s="10">
        <v>1</v>
      </c>
      <c r="E67" s="9">
        <v>1</v>
      </c>
      <c r="F67" s="10">
        <v>1</v>
      </c>
      <c r="G67" s="31">
        <f t="shared" si="0"/>
        <v>0.5</v>
      </c>
      <c r="H67" s="31">
        <f t="shared" si="1"/>
        <v>0.5</v>
      </c>
      <c r="I67" s="31">
        <f t="shared" si="2"/>
        <v>0.5</v>
      </c>
      <c r="J67" s="31">
        <f t="shared" si="3"/>
        <v>0.5</v>
      </c>
      <c r="K67" s="12">
        <v>1</v>
      </c>
      <c r="L67" s="11">
        <v>1</v>
      </c>
      <c r="M67" s="12">
        <v>1</v>
      </c>
      <c r="N67" s="11">
        <v>1</v>
      </c>
      <c r="O67" s="45">
        <f t="shared" si="4"/>
        <v>0.5</v>
      </c>
      <c r="P67" s="45">
        <f t="shared" si="5"/>
        <v>0.5</v>
      </c>
      <c r="Q67" s="45">
        <f t="shared" si="6"/>
        <v>0.5</v>
      </c>
      <c r="R67" s="45">
        <f t="shared" si="7"/>
        <v>0.5</v>
      </c>
      <c r="S67" s="65">
        <v>1</v>
      </c>
      <c r="T67" s="66">
        <v>1</v>
      </c>
      <c r="U67" s="65">
        <v>1</v>
      </c>
      <c r="V67" s="66">
        <v>1</v>
      </c>
      <c r="W67" s="67">
        <f t="shared" si="8"/>
        <v>0.5</v>
      </c>
      <c r="X67" s="67">
        <f t="shared" si="9"/>
        <v>0.5</v>
      </c>
      <c r="Y67" s="67">
        <f t="shared" si="10"/>
        <v>0.5</v>
      </c>
      <c r="Z67" s="67">
        <f t="shared" si="11"/>
        <v>0.5</v>
      </c>
      <c r="AA67" s="65">
        <v>1</v>
      </c>
      <c r="AB67" s="66">
        <v>1</v>
      </c>
      <c r="AC67" s="65">
        <v>1</v>
      </c>
      <c r="AD67" s="66">
        <v>1</v>
      </c>
      <c r="AE67" s="67">
        <f t="shared" si="12"/>
        <v>0.5</v>
      </c>
      <c r="AF67" s="67">
        <f t="shared" si="13"/>
        <v>0.5</v>
      </c>
      <c r="AG67" s="67">
        <f t="shared" si="14"/>
        <v>0.5</v>
      </c>
      <c r="AH67" s="67">
        <f t="shared" si="15"/>
        <v>0.5</v>
      </c>
      <c r="AI67" s="97">
        <v>1</v>
      </c>
      <c r="AJ67" s="98">
        <v>1</v>
      </c>
      <c r="AK67" s="97">
        <v>1</v>
      </c>
      <c r="AL67" s="98">
        <v>1</v>
      </c>
      <c r="AM67" s="99">
        <f t="shared" si="16"/>
        <v>0.5</v>
      </c>
      <c r="AN67" s="99">
        <f t="shared" si="17"/>
        <v>0.5</v>
      </c>
      <c r="AO67" s="99">
        <f t="shared" si="18"/>
        <v>0.5</v>
      </c>
      <c r="AP67" s="99">
        <f t="shared" si="19"/>
        <v>0.5</v>
      </c>
      <c r="AQ67" s="77">
        <v>1</v>
      </c>
      <c r="AR67" s="78">
        <v>1</v>
      </c>
      <c r="AS67" s="77">
        <v>1</v>
      </c>
      <c r="AT67" s="78">
        <v>1</v>
      </c>
      <c r="AU67" s="363">
        <f t="shared" si="26"/>
        <v>0.5</v>
      </c>
      <c r="AV67" s="363">
        <f t="shared" si="27"/>
        <v>0.5</v>
      </c>
      <c r="AW67" s="363">
        <f t="shared" si="28"/>
        <v>0.5</v>
      </c>
      <c r="AX67" s="363">
        <f t="shared" si="29"/>
        <v>0.5</v>
      </c>
    </row>
    <row r="68" spans="1:50" x14ac:dyDescent="0.25">
      <c r="A68" s="6">
        <v>60</v>
      </c>
      <c r="B68" s="6" t="s">
        <v>99</v>
      </c>
      <c r="C68" s="9">
        <v>1</v>
      </c>
      <c r="D68" s="10">
        <v>1</v>
      </c>
      <c r="E68" s="9">
        <v>1</v>
      </c>
      <c r="F68" s="10">
        <v>1</v>
      </c>
      <c r="G68" s="31">
        <f t="shared" si="0"/>
        <v>0.5</v>
      </c>
      <c r="H68" s="31">
        <f t="shared" si="1"/>
        <v>0.5</v>
      </c>
      <c r="I68" s="31">
        <f t="shared" si="2"/>
        <v>0.5</v>
      </c>
      <c r="J68" s="31">
        <f t="shared" si="3"/>
        <v>0.5</v>
      </c>
      <c r="K68" s="157">
        <v>267</v>
      </c>
      <c r="L68" s="158">
        <v>2103295.17</v>
      </c>
      <c r="M68" s="159">
        <v>131</v>
      </c>
      <c r="N68" s="160">
        <v>1031953.81</v>
      </c>
      <c r="O68" s="45">
        <f t="shared" si="4"/>
        <v>0.67085427135678388</v>
      </c>
      <c r="P68" s="45">
        <f t="shared" si="5"/>
        <v>0.67085427135678388</v>
      </c>
      <c r="Q68" s="45">
        <f t="shared" si="6"/>
        <v>0.67085427135678388</v>
      </c>
      <c r="R68" s="45">
        <f t="shared" si="7"/>
        <v>0.67085427135678388</v>
      </c>
      <c r="S68" s="65">
        <v>1</v>
      </c>
      <c r="T68" s="66">
        <v>1</v>
      </c>
      <c r="U68" s="65">
        <v>1</v>
      </c>
      <c r="V68" s="66">
        <v>1</v>
      </c>
      <c r="W68" s="67">
        <f t="shared" si="8"/>
        <v>0.5</v>
      </c>
      <c r="X68" s="67">
        <f t="shared" si="9"/>
        <v>0.5</v>
      </c>
      <c r="Y68" s="67">
        <f t="shared" si="10"/>
        <v>0.5</v>
      </c>
      <c r="Z68" s="67">
        <f t="shared" si="11"/>
        <v>0.5</v>
      </c>
      <c r="AA68" s="65">
        <v>1</v>
      </c>
      <c r="AB68" s="66">
        <v>1</v>
      </c>
      <c r="AC68" s="65">
        <v>1</v>
      </c>
      <c r="AD68" s="66">
        <v>1</v>
      </c>
      <c r="AE68" s="67">
        <f t="shared" si="12"/>
        <v>0.5</v>
      </c>
      <c r="AF68" s="67">
        <f t="shared" si="13"/>
        <v>0.5</v>
      </c>
      <c r="AG68" s="67">
        <f t="shared" si="14"/>
        <v>0.5</v>
      </c>
      <c r="AH68" s="67">
        <f t="shared" si="15"/>
        <v>0.5</v>
      </c>
      <c r="AI68" s="97">
        <v>1</v>
      </c>
      <c r="AJ68" s="98">
        <v>1</v>
      </c>
      <c r="AK68" s="97">
        <v>1</v>
      </c>
      <c r="AL68" s="98">
        <v>1</v>
      </c>
      <c r="AM68" s="99">
        <f t="shared" si="16"/>
        <v>0.5</v>
      </c>
      <c r="AN68" s="99">
        <f t="shared" si="17"/>
        <v>0.5</v>
      </c>
      <c r="AO68" s="99">
        <f t="shared" si="18"/>
        <v>0.5</v>
      </c>
      <c r="AP68" s="99">
        <f t="shared" si="19"/>
        <v>0.5</v>
      </c>
      <c r="AQ68" s="77">
        <v>1</v>
      </c>
      <c r="AR68" s="78">
        <v>1</v>
      </c>
      <c r="AS68" s="77">
        <v>1</v>
      </c>
      <c r="AT68" s="78">
        <v>1</v>
      </c>
      <c r="AU68" s="363">
        <f t="shared" si="26"/>
        <v>0.5</v>
      </c>
      <c r="AV68" s="363">
        <f t="shared" si="27"/>
        <v>0.5</v>
      </c>
      <c r="AW68" s="363">
        <f t="shared" si="28"/>
        <v>0.5</v>
      </c>
      <c r="AX68" s="363">
        <f t="shared" si="29"/>
        <v>0.5</v>
      </c>
    </row>
    <row r="69" spans="1:50" x14ac:dyDescent="0.25">
      <c r="A69" s="6">
        <v>61</v>
      </c>
      <c r="B69" s="6" t="s">
        <v>100</v>
      </c>
      <c r="C69" s="9">
        <v>1</v>
      </c>
      <c r="D69" s="10">
        <v>1</v>
      </c>
      <c r="E69" s="9">
        <v>1</v>
      </c>
      <c r="F69" s="10">
        <v>1</v>
      </c>
      <c r="G69" s="31">
        <f t="shared" si="0"/>
        <v>0.5</v>
      </c>
      <c r="H69" s="31">
        <f t="shared" si="1"/>
        <v>0.5</v>
      </c>
      <c r="I69" s="31">
        <f t="shared" si="2"/>
        <v>0.5</v>
      </c>
      <c r="J69" s="31">
        <f t="shared" si="3"/>
        <v>0.5</v>
      </c>
      <c r="K69" s="12">
        <v>1</v>
      </c>
      <c r="L69" s="11">
        <v>1</v>
      </c>
      <c r="M69" s="12">
        <v>1</v>
      </c>
      <c r="N69" s="11">
        <v>1</v>
      </c>
      <c r="O69" s="45">
        <f t="shared" si="4"/>
        <v>0.5</v>
      </c>
      <c r="P69" s="45">
        <f t="shared" si="5"/>
        <v>0.5</v>
      </c>
      <c r="Q69" s="45">
        <f t="shared" si="6"/>
        <v>0.5</v>
      </c>
      <c r="R69" s="45">
        <f t="shared" si="7"/>
        <v>0.5</v>
      </c>
      <c r="S69" s="65">
        <v>1</v>
      </c>
      <c r="T69" s="66">
        <v>1</v>
      </c>
      <c r="U69" s="65">
        <v>1</v>
      </c>
      <c r="V69" s="66">
        <v>1</v>
      </c>
      <c r="W69" s="67">
        <f t="shared" si="8"/>
        <v>0.5</v>
      </c>
      <c r="X69" s="67">
        <f t="shared" si="9"/>
        <v>0.5</v>
      </c>
      <c r="Y69" s="67">
        <f t="shared" si="10"/>
        <v>0.5</v>
      </c>
      <c r="Z69" s="67">
        <f t="shared" si="11"/>
        <v>0.5</v>
      </c>
      <c r="AA69" s="65">
        <v>1</v>
      </c>
      <c r="AB69" s="66">
        <v>1</v>
      </c>
      <c r="AC69" s="65">
        <v>1</v>
      </c>
      <c r="AD69" s="66">
        <v>1</v>
      </c>
      <c r="AE69" s="67">
        <f t="shared" si="12"/>
        <v>0.5</v>
      </c>
      <c r="AF69" s="67">
        <f t="shared" si="13"/>
        <v>0.5</v>
      </c>
      <c r="AG69" s="67">
        <f t="shared" si="14"/>
        <v>0.5</v>
      </c>
      <c r="AH69" s="67">
        <f t="shared" si="15"/>
        <v>0.5</v>
      </c>
      <c r="AI69" s="97">
        <v>1</v>
      </c>
      <c r="AJ69" s="98">
        <v>1</v>
      </c>
      <c r="AK69" s="97">
        <v>1</v>
      </c>
      <c r="AL69" s="98">
        <v>1</v>
      </c>
      <c r="AM69" s="99">
        <f t="shared" si="16"/>
        <v>0.5</v>
      </c>
      <c r="AN69" s="99">
        <f t="shared" si="17"/>
        <v>0.5</v>
      </c>
      <c r="AO69" s="99">
        <f t="shared" si="18"/>
        <v>0.5</v>
      </c>
      <c r="AP69" s="99">
        <f t="shared" si="19"/>
        <v>0.5</v>
      </c>
      <c r="AQ69" s="77">
        <v>246</v>
      </c>
      <c r="AR69" s="78">
        <v>192544.2</v>
      </c>
      <c r="AS69" s="366">
        <v>173</v>
      </c>
      <c r="AT69" s="367">
        <v>135407.1</v>
      </c>
      <c r="AU69" s="363">
        <f t="shared" si="26"/>
        <v>0.58711217183770881</v>
      </c>
      <c r="AV69" s="363">
        <f t="shared" si="27"/>
        <v>0.58711217183770881</v>
      </c>
      <c r="AW69" s="363">
        <f t="shared" si="28"/>
        <v>0.41288782816229119</v>
      </c>
      <c r="AX69" s="363">
        <f t="shared" si="29"/>
        <v>0.41288782816229114</v>
      </c>
    </row>
    <row r="70" spans="1:50" x14ac:dyDescent="0.25">
      <c r="A70" s="6">
        <v>62</v>
      </c>
      <c r="B70" s="6" t="s">
        <v>101</v>
      </c>
      <c r="C70" s="9">
        <v>1</v>
      </c>
      <c r="D70" s="10">
        <v>1</v>
      </c>
      <c r="E70" s="9">
        <v>1</v>
      </c>
      <c r="F70" s="10">
        <v>1</v>
      </c>
      <c r="G70" s="31">
        <f t="shared" si="0"/>
        <v>0.5</v>
      </c>
      <c r="H70" s="31">
        <f t="shared" si="1"/>
        <v>0.5</v>
      </c>
      <c r="I70" s="31">
        <f t="shared" si="2"/>
        <v>0.5</v>
      </c>
      <c r="J70" s="31">
        <f t="shared" si="3"/>
        <v>0.5</v>
      </c>
      <c r="K70" s="12">
        <v>1</v>
      </c>
      <c r="L70" s="11">
        <v>1</v>
      </c>
      <c r="M70" s="12">
        <v>1</v>
      </c>
      <c r="N70" s="11">
        <v>1</v>
      </c>
      <c r="O70" s="45">
        <f t="shared" si="4"/>
        <v>0.5</v>
      </c>
      <c r="P70" s="45">
        <f t="shared" si="5"/>
        <v>0.5</v>
      </c>
      <c r="Q70" s="45">
        <f t="shared" si="6"/>
        <v>0.5</v>
      </c>
      <c r="R70" s="45">
        <f t="shared" si="7"/>
        <v>0.5</v>
      </c>
      <c r="S70" s="65">
        <v>1</v>
      </c>
      <c r="T70" s="66">
        <v>1</v>
      </c>
      <c r="U70" s="65">
        <v>1</v>
      </c>
      <c r="V70" s="66">
        <v>1</v>
      </c>
      <c r="W70" s="67">
        <f t="shared" si="8"/>
        <v>0.5</v>
      </c>
      <c r="X70" s="67">
        <f t="shared" si="9"/>
        <v>0.5</v>
      </c>
      <c r="Y70" s="67">
        <f t="shared" si="10"/>
        <v>0.5</v>
      </c>
      <c r="Z70" s="67">
        <f t="shared" si="11"/>
        <v>0.5</v>
      </c>
      <c r="AA70" s="65">
        <v>1</v>
      </c>
      <c r="AB70" s="66">
        <v>1</v>
      </c>
      <c r="AC70" s="65">
        <v>1</v>
      </c>
      <c r="AD70" s="66">
        <v>1</v>
      </c>
      <c r="AE70" s="67">
        <f t="shared" si="12"/>
        <v>0.5</v>
      </c>
      <c r="AF70" s="67">
        <f t="shared" si="13"/>
        <v>0.5</v>
      </c>
      <c r="AG70" s="67">
        <f t="shared" si="14"/>
        <v>0.5</v>
      </c>
      <c r="AH70" s="67">
        <f t="shared" si="15"/>
        <v>0.5</v>
      </c>
      <c r="AI70" s="97">
        <v>1</v>
      </c>
      <c r="AJ70" s="98">
        <v>1</v>
      </c>
      <c r="AK70" s="97">
        <v>1</v>
      </c>
      <c r="AL70" s="98">
        <v>1</v>
      </c>
      <c r="AM70" s="99">
        <f t="shared" si="16"/>
        <v>0.5</v>
      </c>
      <c r="AN70" s="99">
        <f t="shared" si="17"/>
        <v>0.5</v>
      </c>
      <c r="AO70" s="99">
        <f t="shared" si="18"/>
        <v>0.5</v>
      </c>
      <c r="AP70" s="99">
        <f t="shared" si="19"/>
        <v>0.5</v>
      </c>
      <c r="AQ70" s="77">
        <v>1</v>
      </c>
      <c r="AR70" s="78">
        <v>1</v>
      </c>
      <c r="AS70" s="77">
        <v>1</v>
      </c>
      <c r="AT70" s="78">
        <v>1</v>
      </c>
      <c r="AU70" s="363">
        <f t="shared" si="26"/>
        <v>0.5</v>
      </c>
      <c r="AV70" s="363">
        <f t="shared" si="27"/>
        <v>0.5</v>
      </c>
      <c r="AW70" s="363">
        <f t="shared" si="28"/>
        <v>0.5</v>
      </c>
      <c r="AX70" s="363">
        <f t="shared" si="29"/>
        <v>0.5</v>
      </c>
    </row>
    <row r="71" spans="1:50" x14ac:dyDescent="0.25">
      <c r="A71" s="6">
        <v>63</v>
      </c>
      <c r="B71" s="6" t="s">
        <v>102</v>
      </c>
      <c r="C71" s="9">
        <v>1</v>
      </c>
      <c r="D71" s="10">
        <v>1</v>
      </c>
      <c r="E71" s="9">
        <v>1</v>
      </c>
      <c r="F71" s="10">
        <v>1</v>
      </c>
      <c r="G71" s="31">
        <f t="shared" si="0"/>
        <v>0.5</v>
      </c>
      <c r="H71" s="31">
        <f t="shared" si="1"/>
        <v>0.5</v>
      </c>
      <c r="I71" s="31">
        <f t="shared" si="2"/>
        <v>0.5</v>
      </c>
      <c r="J71" s="31">
        <f t="shared" si="3"/>
        <v>0.5</v>
      </c>
      <c r="K71" s="12">
        <v>1</v>
      </c>
      <c r="L71" s="11">
        <v>1</v>
      </c>
      <c r="M71" s="12">
        <v>1</v>
      </c>
      <c r="N71" s="11">
        <v>1</v>
      </c>
      <c r="O71" s="45">
        <f t="shared" si="4"/>
        <v>0.5</v>
      </c>
      <c r="P71" s="45">
        <f t="shared" si="5"/>
        <v>0.5</v>
      </c>
      <c r="Q71" s="45">
        <f t="shared" si="6"/>
        <v>0.5</v>
      </c>
      <c r="R71" s="45">
        <f t="shared" si="7"/>
        <v>0.5</v>
      </c>
      <c r="S71" s="65">
        <v>1</v>
      </c>
      <c r="T71" s="66">
        <v>1</v>
      </c>
      <c r="U71" s="65">
        <v>1</v>
      </c>
      <c r="V71" s="66">
        <v>1</v>
      </c>
      <c r="W71" s="67">
        <f t="shared" si="8"/>
        <v>0.5</v>
      </c>
      <c r="X71" s="67">
        <f t="shared" si="9"/>
        <v>0.5</v>
      </c>
      <c r="Y71" s="67">
        <f t="shared" si="10"/>
        <v>0.5</v>
      </c>
      <c r="Z71" s="67">
        <f t="shared" si="11"/>
        <v>0.5</v>
      </c>
      <c r="AA71" s="65">
        <v>1</v>
      </c>
      <c r="AB71" s="66">
        <v>1</v>
      </c>
      <c r="AC71" s="65">
        <v>1</v>
      </c>
      <c r="AD71" s="66">
        <v>1</v>
      </c>
      <c r="AE71" s="67">
        <f t="shared" si="12"/>
        <v>0.5</v>
      </c>
      <c r="AF71" s="67">
        <f t="shared" si="13"/>
        <v>0.5</v>
      </c>
      <c r="AG71" s="67">
        <f t="shared" si="14"/>
        <v>0.5</v>
      </c>
      <c r="AH71" s="67">
        <f t="shared" si="15"/>
        <v>0.5</v>
      </c>
      <c r="AI71" s="97">
        <v>1</v>
      </c>
      <c r="AJ71" s="98">
        <v>1</v>
      </c>
      <c r="AK71" s="97">
        <v>1</v>
      </c>
      <c r="AL71" s="98">
        <v>1</v>
      </c>
      <c r="AM71" s="99">
        <f t="shared" si="16"/>
        <v>0.5</v>
      </c>
      <c r="AN71" s="99">
        <f t="shared" si="17"/>
        <v>0.5</v>
      </c>
      <c r="AO71" s="99">
        <f t="shared" si="18"/>
        <v>0.5</v>
      </c>
      <c r="AP71" s="99">
        <f t="shared" si="19"/>
        <v>0.5</v>
      </c>
      <c r="AQ71" s="77">
        <v>1</v>
      </c>
      <c r="AR71" s="78">
        <v>1</v>
      </c>
      <c r="AS71" s="77">
        <v>1</v>
      </c>
      <c r="AT71" s="78">
        <v>1</v>
      </c>
      <c r="AU71" s="363">
        <f t="shared" si="26"/>
        <v>0.5</v>
      </c>
      <c r="AV71" s="363">
        <f t="shared" si="27"/>
        <v>0.5</v>
      </c>
      <c r="AW71" s="363">
        <f t="shared" si="28"/>
        <v>0.5</v>
      </c>
      <c r="AX71" s="363">
        <f t="shared" si="29"/>
        <v>0.5</v>
      </c>
    </row>
    <row r="72" spans="1:50" x14ac:dyDescent="0.25">
      <c r="A72" s="6">
        <v>64</v>
      </c>
      <c r="B72" s="6" t="s">
        <v>103</v>
      </c>
      <c r="C72" s="9">
        <v>1</v>
      </c>
      <c r="D72" s="10">
        <v>1</v>
      </c>
      <c r="E72" s="9">
        <v>1</v>
      </c>
      <c r="F72" s="10">
        <v>1</v>
      </c>
      <c r="G72" s="31">
        <f t="shared" si="0"/>
        <v>0.5</v>
      </c>
      <c r="H72" s="31">
        <f t="shared" si="1"/>
        <v>0.5</v>
      </c>
      <c r="I72" s="31">
        <f t="shared" si="2"/>
        <v>0.5</v>
      </c>
      <c r="J72" s="31">
        <f t="shared" si="3"/>
        <v>0.5</v>
      </c>
      <c r="K72" s="12">
        <v>1</v>
      </c>
      <c r="L72" s="11">
        <v>1</v>
      </c>
      <c r="M72" s="12">
        <v>1</v>
      </c>
      <c r="N72" s="11">
        <v>1</v>
      </c>
      <c r="O72" s="45">
        <f t="shared" si="4"/>
        <v>0.5</v>
      </c>
      <c r="P72" s="45">
        <f t="shared" si="5"/>
        <v>0.5</v>
      </c>
      <c r="Q72" s="45">
        <f t="shared" si="6"/>
        <v>0.5</v>
      </c>
      <c r="R72" s="45">
        <f t="shared" si="7"/>
        <v>0.5</v>
      </c>
      <c r="S72" s="65">
        <v>1</v>
      </c>
      <c r="T72" s="66">
        <v>1</v>
      </c>
      <c r="U72" s="65">
        <v>1</v>
      </c>
      <c r="V72" s="66">
        <v>1</v>
      </c>
      <c r="W72" s="67">
        <f t="shared" si="8"/>
        <v>0.5</v>
      </c>
      <c r="X72" s="67">
        <f t="shared" si="9"/>
        <v>0.5</v>
      </c>
      <c r="Y72" s="67">
        <f t="shared" si="10"/>
        <v>0.5</v>
      </c>
      <c r="Z72" s="67">
        <f t="shared" si="11"/>
        <v>0.5</v>
      </c>
      <c r="AA72" s="65">
        <v>1</v>
      </c>
      <c r="AB72" s="66">
        <v>1</v>
      </c>
      <c r="AC72" s="65">
        <v>1</v>
      </c>
      <c r="AD72" s="66">
        <v>1</v>
      </c>
      <c r="AE72" s="67">
        <f t="shared" si="12"/>
        <v>0.5</v>
      </c>
      <c r="AF72" s="67">
        <f t="shared" si="13"/>
        <v>0.5</v>
      </c>
      <c r="AG72" s="67">
        <f t="shared" si="14"/>
        <v>0.5</v>
      </c>
      <c r="AH72" s="67">
        <f t="shared" si="15"/>
        <v>0.5</v>
      </c>
      <c r="AI72" s="97">
        <v>1</v>
      </c>
      <c r="AJ72" s="98">
        <v>1</v>
      </c>
      <c r="AK72" s="97">
        <v>1</v>
      </c>
      <c r="AL72" s="98">
        <v>1</v>
      </c>
      <c r="AM72" s="99">
        <f t="shared" si="16"/>
        <v>0.5</v>
      </c>
      <c r="AN72" s="99">
        <f t="shared" si="17"/>
        <v>0.5</v>
      </c>
      <c r="AO72" s="99">
        <f t="shared" si="18"/>
        <v>0.5</v>
      </c>
      <c r="AP72" s="99">
        <f t="shared" si="19"/>
        <v>0.5</v>
      </c>
      <c r="AQ72" s="77">
        <v>1</v>
      </c>
      <c r="AR72" s="78">
        <v>1</v>
      </c>
      <c r="AS72" s="77">
        <v>1</v>
      </c>
      <c r="AT72" s="78">
        <v>1</v>
      </c>
      <c r="AU72" s="363">
        <f t="shared" si="26"/>
        <v>0.5</v>
      </c>
      <c r="AV72" s="363">
        <f t="shared" si="27"/>
        <v>0.5</v>
      </c>
      <c r="AW72" s="363">
        <f t="shared" si="28"/>
        <v>0.5</v>
      </c>
      <c r="AX72" s="363">
        <f t="shared" si="29"/>
        <v>0.5</v>
      </c>
    </row>
    <row r="73" spans="1:50" x14ac:dyDescent="0.25">
      <c r="A73" s="6">
        <v>65</v>
      </c>
      <c r="B73" s="6" t="s">
        <v>104</v>
      </c>
      <c r="C73" s="9">
        <v>1</v>
      </c>
      <c r="D73" s="10">
        <v>1</v>
      </c>
      <c r="E73" s="9">
        <v>1</v>
      </c>
      <c r="F73" s="10">
        <v>1</v>
      </c>
      <c r="G73" s="31">
        <f t="shared" si="0"/>
        <v>0.5</v>
      </c>
      <c r="H73" s="31">
        <f t="shared" si="1"/>
        <v>0.5</v>
      </c>
      <c r="I73" s="31">
        <f t="shared" si="2"/>
        <v>0.5</v>
      </c>
      <c r="J73" s="31">
        <f t="shared" si="3"/>
        <v>0.5</v>
      </c>
      <c r="K73" s="12">
        <v>1</v>
      </c>
      <c r="L73" s="11">
        <v>1</v>
      </c>
      <c r="M73" s="12">
        <v>1</v>
      </c>
      <c r="N73" s="11">
        <v>1</v>
      </c>
      <c r="O73" s="45">
        <f t="shared" si="4"/>
        <v>0.5</v>
      </c>
      <c r="P73" s="45">
        <f t="shared" si="5"/>
        <v>0.5</v>
      </c>
      <c r="Q73" s="45">
        <f t="shared" si="6"/>
        <v>0.5</v>
      </c>
      <c r="R73" s="45">
        <f t="shared" si="7"/>
        <v>0.5</v>
      </c>
      <c r="S73" s="65">
        <v>1</v>
      </c>
      <c r="T73" s="66">
        <v>1</v>
      </c>
      <c r="U73" s="65">
        <v>1</v>
      </c>
      <c r="V73" s="66">
        <v>1</v>
      </c>
      <c r="W73" s="67">
        <f t="shared" si="8"/>
        <v>0.5</v>
      </c>
      <c r="X73" s="67">
        <f t="shared" si="9"/>
        <v>0.5</v>
      </c>
      <c r="Y73" s="67">
        <f t="shared" si="10"/>
        <v>0.5</v>
      </c>
      <c r="Z73" s="67">
        <f t="shared" si="11"/>
        <v>0.5</v>
      </c>
      <c r="AA73" s="65">
        <v>1</v>
      </c>
      <c r="AB73" s="66">
        <v>1</v>
      </c>
      <c r="AC73" s="65">
        <v>1</v>
      </c>
      <c r="AD73" s="66">
        <v>1</v>
      </c>
      <c r="AE73" s="67">
        <f t="shared" si="12"/>
        <v>0.5</v>
      </c>
      <c r="AF73" s="67">
        <f t="shared" si="13"/>
        <v>0.5</v>
      </c>
      <c r="AG73" s="67">
        <f t="shared" si="14"/>
        <v>0.5</v>
      </c>
      <c r="AH73" s="67">
        <f t="shared" si="15"/>
        <v>0.5</v>
      </c>
      <c r="AI73" s="97">
        <v>1</v>
      </c>
      <c r="AJ73" s="98">
        <v>1</v>
      </c>
      <c r="AK73" s="97">
        <v>1</v>
      </c>
      <c r="AL73" s="98">
        <v>1</v>
      </c>
      <c r="AM73" s="99">
        <f t="shared" si="16"/>
        <v>0.5</v>
      </c>
      <c r="AN73" s="99">
        <f t="shared" si="17"/>
        <v>0.5</v>
      </c>
      <c r="AO73" s="99">
        <f t="shared" si="18"/>
        <v>0.5</v>
      </c>
      <c r="AP73" s="99">
        <f t="shared" si="19"/>
        <v>0.5</v>
      </c>
      <c r="AQ73" s="77">
        <v>1</v>
      </c>
      <c r="AR73" s="78">
        <v>1</v>
      </c>
      <c r="AS73" s="77">
        <v>1</v>
      </c>
      <c r="AT73" s="78">
        <v>1</v>
      </c>
      <c r="AU73" s="363">
        <f t="shared" si="26"/>
        <v>0.5</v>
      </c>
      <c r="AV73" s="363">
        <f t="shared" si="27"/>
        <v>0.5</v>
      </c>
      <c r="AW73" s="363">
        <f t="shared" si="28"/>
        <v>0.5</v>
      </c>
      <c r="AX73" s="363">
        <f t="shared" si="29"/>
        <v>0.5</v>
      </c>
    </row>
    <row r="74" spans="1:50" x14ac:dyDescent="0.25">
      <c r="A74" s="6">
        <v>66</v>
      </c>
      <c r="B74" s="6" t="s">
        <v>105</v>
      </c>
      <c r="C74" s="9">
        <v>1</v>
      </c>
      <c r="D74" s="10">
        <v>1</v>
      </c>
      <c r="E74" s="9">
        <v>1</v>
      </c>
      <c r="F74" s="10">
        <v>1</v>
      </c>
      <c r="G74" s="31">
        <f t="shared" ref="G74:G86" si="30">C74/(C74+E74)</f>
        <v>0.5</v>
      </c>
      <c r="H74" s="31">
        <f t="shared" ref="H74:H86" si="31">D74/(D74+F74)</f>
        <v>0.5</v>
      </c>
      <c r="I74" s="31">
        <f t="shared" ref="I74:I86" si="32">G74</f>
        <v>0.5</v>
      </c>
      <c r="J74" s="31">
        <f t="shared" ref="J74:J86" si="33">H74</f>
        <v>0.5</v>
      </c>
      <c r="K74" s="12">
        <v>1</v>
      </c>
      <c r="L74" s="11">
        <v>1</v>
      </c>
      <c r="M74" s="12">
        <v>1</v>
      </c>
      <c r="N74" s="11">
        <v>1</v>
      </c>
      <c r="O74" s="45">
        <f t="shared" ref="O74:O86" si="34">K74/(K74+M74)</f>
        <v>0.5</v>
      </c>
      <c r="P74" s="45">
        <f t="shared" ref="P74:P86" si="35">L74/(L74+N74)</f>
        <v>0.5</v>
      </c>
      <c r="Q74" s="45">
        <f t="shared" ref="Q74:Q86" si="36">O74</f>
        <v>0.5</v>
      </c>
      <c r="R74" s="45">
        <f t="shared" ref="R74:R86" si="37">P74</f>
        <v>0.5</v>
      </c>
      <c r="S74" s="65">
        <v>1</v>
      </c>
      <c r="T74" s="66">
        <v>1</v>
      </c>
      <c r="U74" s="65">
        <v>1</v>
      </c>
      <c r="V74" s="66">
        <v>1</v>
      </c>
      <c r="W74" s="67">
        <f t="shared" ref="W74:W86" si="38">S74/(S74+U74)</f>
        <v>0.5</v>
      </c>
      <c r="X74" s="67">
        <f t="shared" ref="X74:X86" si="39">T74/(T74+V74)</f>
        <v>0.5</v>
      </c>
      <c r="Y74" s="67">
        <f t="shared" ref="Y74:Y86" si="40">W74</f>
        <v>0.5</v>
      </c>
      <c r="Z74" s="67">
        <f t="shared" ref="Z74:Z86" si="41">X74</f>
        <v>0.5</v>
      </c>
      <c r="AA74" s="65">
        <v>1</v>
      </c>
      <c r="AB74" s="66">
        <v>1</v>
      </c>
      <c r="AC74" s="65">
        <v>1</v>
      </c>
      <c r="AD74" s="66">
        <v>1</v>
      </c>
      <c r="AE74" s="67">
        <f t="shared" ref="AE74:AE86" si="42">AA74/(AA74+AC74)</f>
        <v>0.5</v>
      </c>
      <c r="AF74" s="67">
        <f t="shared" ref="AF74:AF86" si="43">AB74/(AB74+AD74)</f>
        <v>0.5</v>
      </c>
      <c r="AG74" s="67">
        <f t="shared" ref="AG74:AG86" si="44">AE74</f>
        <v>0.5</v>
      </c>
      <c r="AH74" s="67">
        <f t="shared" ref="AH74:AH86" si="45">AF74</f>
        <v>0.5</v>
      </c>
      <c r="AI74" s="97">
        <v>1</v>
      </c>
      <c r="AJ74" s="98">
        <v>1</v>
      </c>
      <c r="AK74" s="97">
        <v>1</v>
      </c>
      <c r="AL74" s="98">
        <v>1</v>
      </c>
      <c r="AM74" s="99">
        <f t="shared" ref="AM74:AM86" si="46">AI74/(AI74+AK74)</f>
        <v>0.5</v>
      </c>
      <c r="AN74" s="99">
        <f t="shared" ref="AN74:AN86" si="47">AJ74/(AJ74+AL74)</f>
        <v>0.5</v>
      </c>
      <c r="AO74" s="99">
        <f t="shared" ref="AO74:AO86" si="48">AM74</f>
        <v>0.5</v>
      </c>
      <c r="AP74" s="99">
        <f t="shared" ref="AP74:AP86" si="49">AN74</f>
        <v>0.5</v>
      </c>
      <c r="AQ74" s="77">
        <v>1</v>
      </c>
      <c r="AR74" s="78">
        <v>1</v>
      </c>
      <c r="AS74" s="77">
        <v>1</v>
      </c>
      <c r="AT74" s="78">
        <v>1</v>
      </c>
      <c r="AU74" s="363">
        <f t="shared" si="26"/>
        <v>0.5</v>
      </c>
      <c r="AV74" s="363">
        <f t="shared" si="27"/>
        <v>0.5</v>
      </c>
      <c r="AW74" s="363">
        <f t="shared" si="28"/>
        <v>0.5</v>
      </c>
      <c r="AX74" s="363">
        <f t="shared" si="29"/>
        <v>0.5</v>
      </c>
    </row>
    <row r="75" spans="1:50" x14ac:dyDescent="0.25">
      <c r="A75" s="6">
        <v>67</v>
      </c>
      <c r="B75" s="6" t="s">
        <v>106</v>
      </c>
      <c r="C75" s="9">
        <v>1</v>
      </c>
      <c r="D75" s="10">
        <v>1</v>
      </c>
      <c r="E75" s="9">
        <v>1</v>
      </c>
      <c r="F75" s="10">
        <v>1</v>
      </c>
      <c r="G75" s="31">
        <f t="shared" si="30"/>
        <v>0.5</v>
      </c>
      <c r="H75" s="31">
        <f t="shared" si="31"/>
        <v>0.5</v>
      </c>
      <c r="I75" s="31">
        <f t="shared" si="32"/>
        <v>0.5</v>
      </c>
      <c r="J75" s="31">
        <f t="shared" si="33"/>
        <v>0.5</v>
      </c>
      <c r="K75" s="12">
        <v>1</v>
      </c>
      <c r="L75" s="11">
        <v>1</v>
      </c>
      <c r="M75" s="12">
        <v>1</v>
      </c>
      <c r="N75" s="11">
        <v>1</v>
      </c>
      <c r="O75" s="45">
        <f t="shared" si="34"/>
        <v>0.5</v>
      </c>
      <c r="P75" s="45">
        <f t="shared" si="35"/>
        <v>0.5</v>
      </c>
      <c r="Q75" s="45">
        <f t="shared" si="36"/>
        <v>0.5</v>
      </c>
      <c r="R75" s="45">
        <f t="shared" si="37"/>
        <v>0.5</v>
      </c>
      <c r="S75" s="65">
        <v>1</v>
      </c>
      <c r="T75" s="66">
        <v>1</v>
      </c>
      <c r="U75" s="65">
        <v>1</v>
      </c>
      <c r="V75" s="66">
        <v>1</v>
      </c>
      <c r="W75" s="67">
        <f t="shared" si="38"/>
        <v>0.5</v>
      </c>
      <c r="X75" s="67">
        <f t="shared" si="39"/>
        <v>0.5</v>
      </c>
      <c r="Y75" s="67">
        <f t="shared" si="40"/>
        <v>0.5</v>
      </c>
      <c r="Z75" s="67">
        <f t="shared" si="41"/>
        <v>0.5</v>
      </c>
      <c r="AA75" s="65">
        <v>1</v>
      </c>
      <c r="AB75" s="66">
        <v>1</v>
      </c>
      <c r="AC75" s="65">
        <v>1</v>
      </c>
      <c r="AD75" s="66">
        <v>1</v>
      </c>
      <c r="AE75" s="67">
        <f t="shared" si="42"/>
        <v>0.5</v>
      </c>
      <c r="AF75" s="67">
        <f t="shared" si="43"/>
        <v>0.5</v>
      </c>
      <c r="AG75" s="67">
        <f t="shared" si="44"/>
        <v>0.5</v>
      </c>
      <c r="AH75" s="67">
        <f t="shared" si="45"/>
        <v>0.5</v>
      </c>
      <c r="AI75" s="97">
        <v>1</v>
      </c>
      <c r="AJ75" s="98">
        <v>1</v>
      </c>
      <c r="AK75" s="97">
        <v>1</v>
      </c>
      <c r="AL75" s="98">
        <v>1</v>
      </c>
      <c r="AM75" s="99">
        <f t="shared" si="46"/>
        <v>0.5</v>
      </c>
      <c r="AN75" s="99">
        <f t="shared" si="47"/>
        <v>0.5</v>
      </c>
      <c r="AO75" s="99">
        <f t="shared" si="48"/>
        <v>0.5</v>
      </c>
      <c r="AP75" s="99">
        <f t="shared" si="49"/>
        <v>0.5</v>
      </c>
      <c r="AQ75" s="77">
        <v>1</v>
      </c>
      <c r="AR75" s="78">
        <v>1</v>
      </c>
      <c r="AS75" s="77">
        <v>1</v>
      </c>
      <c r="AT75" s="78">
        <v>1</v>
      </c>
      <c r="AU75" s="363">
        <f t="shared" si="26"/>
        <v>0.5</v>
      </c>
      <c r="AV75" s="363">
        <f t="shared" si="27"/>
        <v>0.5</v>
      </c>
      <c r="AW75" s="363">
        <f t="shared" si="28"/>
        <v>0.5</v>
      </c>
      <c r="AX75" s="363">
        <f t="shared" si="29"/>
        <v>0.5</v>
      </c>
    </row>
    <row r="76" spans="1:50" x14ac:dyDescent="0.25">
      <c r="A76" s="6">
        <v>68</v>
      </c>
      <c r="B76" s="6" t="s">
        <v>107</v>
      </c>
      <c r="C76" s="9">
        <v>1</v>
      </c>
      <c r="D76" s="10">
        <v>1</v>
      </c>
      <c r="E76" s="9">
        <v>1</v>
      </c>
      <c r="F76" s="10">
        <v>1</v>
      </c>
      <c r="G76" s="31">
        <f t="shared" si="30"/>
        <v>0.5</v>
      </c>
      <c r="H76" s="31">
        <f t="shared" si="31"/>
        <v>0.5</v>
      </c>
      <c r="I76" s="31">
        <f t="shared" si="32"/>
        <v>0.5</v>
      </c>
      <c r="J76" s="31">
        <f t="shared" si="33"/>
        <v>0.5</v>
      </c>
      <c r="K76" s="12">
        <v>1</v>
      </c>
      <c r="L76" s="11">
        <v>1</v>
      </c>
      <c r="M76" s="12">
        <v>1</v>
      </c>
      <c r="N76" s="11">
        <v>1</v>
      </c>
      <c r="O76" s="45">
        <f t="shared" si="34"/>
        <v>0.5</v>
      </c>
      <c r="P76" s="45">
        <f t="shared" si="35"/>
        <v>0.5</v>
      </c>
      <c r="Q76" s="45">
        <f t="shared" si="36"/>
        <v>0.5</v>
      </c>
      <c r="R76" s="45">
        <f t="shared" si="37"/>
        <v>0.5</v>
      </c>
      <c r="S76" s="65">
        <v>1</v>
      </c>
      <c r="T76" s="66">
        <v>1</v>
      </c>
      <c r="U76" s="65">
        <v>1</v>
      </c>
      <c r="V76" s="66">
        <v>1</v>
      </c>
      <c r="W76" s="67">
        <f t="shared" si="38"/>
        <v>0.5</v>
      </c>
      <c r="X76" s="67">
        <f t="shared" si="39"/>
        <v>0.5</v>
      </c>
      <c r="Y76" s="67">
        <f t="shared" si="40"/>
        <v>0.5</v>
      </c>
      <c r="Z76" s="67">
        <f t="shared" si="41"/>
        <v>0.5</v>
      </c>
      <c r="AA76" s="65">
        <v>1</v>
      </c>
      <c r="AB76" s="66">
        <v>1</v>
      </c>
      <c r="AC76" s="65">
        <v>1</v>
      </c>
      <c r="AD76" s="66">
        <v>1</v>
      </c>
      <c r="AE76" s="67">
        <f t="shared" si="42"/>
        <v>0.5</v>
      </c>
      <c r="AF76" s="67">
        <f t="shared" si="43"/>
        <v>0.5</v>
      </c>
      <c r="AG76" s="67">
        <f t="shared" si="44"/>
        <v>0.5</v>
      </c>
      <c r="AH76" s="67">
        <f t="shared" si="45"/>
        <v>0.5</v>
      </c>
      <c r="AI76" s="97">
        <v>1</v>
      </c>
      <c r="AJ76" s="98">
        <v>1</v>
      </c>
      <c r="AK76" s="97">
        <v>1</v>
      </c>
      <c r="AL76" s="98">
        <v>1</v>
      </c>
      <c r="AM76" s="99">
        <f t="shared" si="46"/>
        <v>0.5</v>
      </c>
      <c r="AN76" s="99">
        <f t="shared" si="47"/>
        <v>0.5</v>
      </c>
      <c r="AO76" s="99">
        <f t="shared" si="48"/>
        <v>0.5</v>
      </c>
      <c r="AP76" s="99">
        <f t="shared" si="49"/>
        <v>0.5</v>
      </c>
      <c r="AQ76" s="77">
        <v>1</v>
      </c>
      <c r="AR76" s="78">
        <v>1</v>
      </c>
      <c r="AS76" s="77">
        <v>1</v>
      </c>
      <c r="AT76" s="78">
        <v>1</v>
      </c>
      <c r="AU76" s="363">
        <f t="shared" si="26"/>
        <v>0.5</v>
      </c>
      <c r="AV76" s="363">
        <f t="shared" si="27"/>
        <v>0.5</v>
      </c>
      <c r="AW76" s="363">
        <f t="shared" si="28"/>
        <v>0.5</v>
      </c>
      <c r="AX76" s="363">
        <f t="shared" si="29"/>
        <v>0.5</v>
      </c>
    </row>
    <row r="77" spans="1:50" x14ac:dyDescent="0.25">
      <c r="A77" s="6">
        <v>69</v>
      </c>
      <c r="B77" s="6" t="s">
        <v>108</v>
      </c>
      <c r="C77" s="9">
        <v>1</v>
      </c>
      <c r="D77" s="10">
        <v>1</v>
      </c>
      <c r="E77" s="9">
        <v>1</v>
      </c>
      <c r="F77" s="10">
        <v>1</v>
      </c>
      <c r="G77" s="31">
        <f t="shared" si="30"/>
        <v>0.5</v>
      </c>
      <c r="H77" s="31">
        <f t="shared" si="31"/>
        <v>0.5</v>
      </c>
      <c r="I77" s="31">
        <f t="shared" si="32"/>
        <v>0.5</v>
      </c>
      <c r="J77" s="31">
        <f t="shared" si="33"/>
        <v>0.5</v>
      </c>
      <c r="K77" s="12">
        <v>1</v>
      </c>
      <c r="L77" s="11">
        <v>1</v>
      </c>
      <c r="M77" s="12">
        <v>1</v>
      </c>
      <c r="N77" s="11">
        <v>1</v>
      </c>
      <c r="O77" s="45">
        <f t="shared" si="34"/>
        <v>0.5</v>
      </c>
      <c r="P77" s="45">
        <f t="shared" si="35"/>
        <v>0.5</v>
      </c>
      <c r="Q77" s="45">
        <f t="shared" si="36"/>
        <v>0.5</v>
      </c>
      <c r="R77" s="45">
        <f t="shared" si="37"/>
        <v>0.5</v>
      </c>
      <c r="S77" s="65">
        <v>1</v>
      </c>
      <c r="T77" s="66">
        <v>1</v>
      </c>
      <c r="U77" s="65">
        <v>1</v>
      </c>
      <c r="V77" s="66">
        <v>1</v>
      </c>
      <c r="W77" s="67">
        <f t="shared" si="38"/>
        <v>0.5</v>
      </c>
      <c r="X77" s="67">
        <f t="shared" si="39"/>
        <v>0.5</v>
      </c>
      <c r="Y77" s="67">
        <f t="shared" si="40"/>
        <v>0.5</v>
      </c>
      <c r="Z77" s="67">
        <f t="shared" si="41"/>
        <v>0.5</v>
      </c>
      <c r="AA77" s="65">
        <v>1</v>
      </c>
      <c r="AB77" s="66">
        <v>1</v>
      </c>
      <c r="AC77" s="65">
        <v>1</v>
      </c>
      <c r="AD77" s="66">
        <v>1</v>
      </c>
      <c r="AE77" s="67">
        <f t="shared" si="42"/>
        <v>0.5</v>
      </c>
      <c r="AF77" s="67">
        <f t="shared" si="43"/>
        <v>0.5</v>
      </c>
      <c r="AG77" s="67">
        <f t="shared" si="44"/>
        <v>0.5</v>
      </c>
      <c r="AH77" s="67">
        <f t="shared" si="45"/>
        <v>0.5</v>
      </c>
      <c r="AI77" s="97">
        <v>1</v>
      </c>
      <c r="AJ77" s="98">
        <v>1</v>
      </c>
      <c r="AK77" s="97">
        <v>1</v>
      </c>
      <c r="AL77" s="98">
        <v>1</v>
      </c>
      <c r="AM77" s="99">
        <f t="shared" si="46"/>
        <v>0.5</v>
      </c>
      <c r="AN77" s="99">
        <f t="shared" si="47"/>
        <v>0.5</v>
      </c>
      <c r="AO77" s="99">
        <f t="shared" si="48"/>
        <v>0.5</v>
      </c>
      <c r="AP77" s="99">
        <f t="shared" si="49"/>
        <v>0.5</v>
      </c>
      <c r="AQ77" s="77">
        <v>1</v>
      </c>
      <c r="AR77" s="78">
        <v>1</v>
      </c>
      <c r="AS77" s="77">
        <v>1</v>
      </c>
      <c r="AT77" s="78">
        <v>1</v>
      </c>
      <c r="AU77" s="363">
        <f t="shared" si="26"/>
        <v>0.5</v>
      </c>
      <c r="AV77" s="363">
        <f t="shared" si="27"/>
        <v>0.5</v>
      </c>
      <c r="AW77" s="363">
        <f t="shared" si="28"/>
        <v>0.5</v>
      </c>
      <c r="AX77" s="363">
        <f t="shared" si="29"/>
        <v>0.5</v>
      </c>
    </row>
    <row r="78" spans="1:50" x14ac:dyDescent="0.25">
      <c r="A78" s="6">
        <v>70</v>
      </c>
      <c r="B78" s="6" t="s">
        <v>109</v>
      </c>
      <c r="C78" s="9">
        <v>1</v>
      </c>
      <c r="D78" s="10">
        <v>1</v>
      </c>
      <c r="E78" s="9">
        <v>1</v>
      </c>
      <c r="F78" s="10">
        <v>1</v>
      </c>
      <c r="G78" s="31">
        <f t="shared" si="30"/>
        <v>0.5</v>
      </c>
      <c r="H78" s="31">
        <f t="shared" si="31"/>
        <v>0.5</v>
      </c>
      <c r="I78" s="31">
        <f t="shared" si="32"/>
        <v>0.5</v>
      </c>
      <c r="J78" s="31">
        <f t="shared" si="33"/>
        <v>0.5</v>
      </c>
      <c r="K78" s="12">
        <v>1</v>
      </c>
      <c r="L78" s="11">
        <v>1</v>
      </c>
      <c r="M78" s="12">
        <v>1</v>
      </c>
      <c r="N78" s="11">
        <v>1</v>
      </c>
      <c r="O78" s="45">
        <f t="shared" si="34"/>
        <v>0.5</v>
      </c>
      <c r="P78" s="45">
        <f t="shared" si="35"/>
        <v>0.5</v>
      </c>
      <c r="Q78" s="45">
        <f t="shared" si="36"/>
        <v>0.5</v>
      </c>
      <c r="R78" s="45">
        <f t="shared" si="37"/>
        <v>0.5</v>
      </c>
      <c r="S78" s="65">
        <v>1</v>
      </c>
      <c r="T78" s="66">
        <v>1</v>
      </c>
      <c r="U78" s="65">
        <v>1</v>
      </c>
      <c r="V78" s="66">
        <v>1</v>
      </c>
      <c r="W78" s="67">
        <f t="shared" si="38"/>
        <v>0.5</v>
      </c>
      <c r="X78" s="67">
        <f t="shared" si="39"/>
        <v>0.5</v>
      </c>
      <c r="Y78" s="67">
        <f t="shared" si="40"/>
        <v>0.5</v>
      </c>
      <c r="Z78" s="67">
        <f t="shared" si="41"/>
        <v>0.5</v>
      </c>
      <c r="AA78" s="65">
        <v>1</v>
      </c>
      <c r="AB78" s="66">
        <v>1</v>
      </c>
      <c r="AC78" s="65">
        <v>1</v>
      </c>
      <c r="AD78" s="66">
        <v>1</v>
      </c>
      <c r="AE78" s="67">
        <f t="shared" si="42"/>
        <v>0.5</v>
      </c>
      <c r="AF78" s="67">
        <f t="shared" si="43"/>
        <v>0.5</v>
      </c>
      <c r="AG78" s="67">
        <f t="shared" si="44"/>
        <v>0.5</v>
      </c>
      <c r="AH78" s="67">
        <f t="shared" si="45"/>
        <v>0.5</v>
      </c>
      <c r="AI78" s="97">
        <v>1</v>
      </c>
      <c r="AJ78" s="98">
        <v>1</v>
      </c>
      <c r="AK78" s="97">
        <v>1</v>
      </c>
      <c r="AL78" s="98">
        <v>1</v>
      </c>
      <c r="AM78" s="99">
        <f t="shared" si="46"/>
        <v>0.5</v>
      </c>
      <c r="AN78" s="99">
        <f t="shared" si="47"/>
        <v>0.5</v>
      </c>
      <c r="AO78" s="99">
        <f t="shared" si="48"/>
        <v>0.5</v>
      </c>
      <c r="AP78" s="99">
        <f t="shared" si="49"/>
        <v>0.5</v>
      </c>
      <c r="AQ78" s="77">
        <v>1</v>
      </c>
      <c r="AR78" s="78">
        <v>1</v>
      </c>
      <c r="AS78" s="77">
        <v>1</v>
      </c>
      <c r="AT78" s="78">
        <v>1</v>
      </c>
      <c r="AU78" s="363">
        <f t="shared" si="26"/>
        <v>0.5</v>
      </c>
      <c r="AV78" s="363">
        <f t="shared" si="27"/>
        <v>0.5</v>
      </c>
      <c r="AW78" s="363">
        <f t="shared" si="28"/>
        <v>0.5</v>
      </c>
      <c r="AX78" s="363">
        <f t="shared" si="29"/>
        <v>0.5</v>
      </c>
    </row>
    <row r="79" spans="1:50" x14ac:dyDescent="0.25">
      <c r="A79" s="6">
        <v>71</v>
      </c>
      <c r="B79" s="6" t="s">
        <v>110</v>
      </c>
      <c r="C79" s="9">
        <v>1</v>
      </c>
      <c r="D79" s="10">
        <v>1</v>
      </c>
      <c r="E79" s="9">
        <v>1</v>
      </c>
      <c r="F79" s="10">
        <v>1</v>
      </c>
      <c r="G79" s="31">
        <f t="shared" si="30"/>
        <v>0.5</v>
      </c>
      <c r="H79" s="31">
        <f t="shared" si="31"/>
        <v>0.5</v>
      </c>
      <c r="I79" s="31">
        <f t="shared" si="32"/>
        <v>0.5</v>
      </c>
      <c r="J79" s="31">
        <f t="shared" si="33"/>
        <v>0.5</v>
      </c>
      <c r="K79" s="12">
        <v>1</v>
      </c>
      <c r="L79" s="11">
        <v>1</v>
      </c>
      <c r="M79" s="12">
        <v>1</v>
      </c>
      <c r="N79" s="11">
        <v>1</v>
      </c>
      <c r="O79" s="45">
        <f t="shared" si="34"/>
        <v>0.5</v>
      </c>
      <c r="P79" s="45">
        <f t="shared" si="35"/>
        <v>0.5</v>
      </c>
      <c r="Q79" s="45">
        <f t="shared" si="36"/>
        <v>0.5</v>
      </c>
      <c r="R79" s="45">
        <f t="shared" si="37"/>
        <v>0.5</v>
      </c>
      <c r="S79" s="65">
        <v>1</v>
      </c>
      <c r="T79" s="66">
        <v>1</v>
      </c>
      <c r="U79" s="65">
        <v>1</v>
      </c>
      <c r="V79" s="66">
        <v>1</v>
      </c>
      <c r="W79" s="67">
        <f t="shared" si="38"/>
        <v>0.5</v>
      </c>
      <c r="X79" s="67">
        <f t="shared" si="39"/>
        <v>0.5</v>
      </c>
      <c r="Y79" s="67">
        <f t="shared" si="40"/>
        <v>0.5</v>
      </c>
      <c r="Z79" s="67">
        <f t="shared" si="41"/>
        <v>0.5</v>
      </c>
      <c r="AA79" s="65">
        <v>1</v>
      </c>
      <c r="AB79" s="66">
        <v>1</v>
      </c>
      <c r="AC79" s="65">
        <v>1</v>
      </c>
      <c r="AD79" s="66">
        <v>1</v>
      </c>
      <c r="AE79" s="67">
        <f t="shared" si="42"/>
        <v>0.5</v>
      </c>
      <c r="AF79" s="67">
        <f t="shared" si="43"/>
        <v>0.5</v>
      </c>
      <c r="AG79" s="67">
        <f t="shared" si="44"/>
        <v>0.5</v>
      </c>
      <c r="AH79" s="67">
        <f t="shared" si="45"/>
        <v>0.5</v>
      </c>
      <c r="AI79" s="97">
        <v>1</v>
      </c>
      <c r="AJ79" s="98">
        <v>1</v>
      </c>
      <c r="AK79" s="97">
        <v>1</v>
      </c>
      <c r="AL79" s="98">
        <v>1</v>
      </c>
      <c r="AM79" s="99">
        <f t="shared" si="46"/>
        <v>0.5</v>
      </c>
      <c r="AN79" s="99">
        <f t="shared" si="47"/>
        <v>0.5</v>
      </c>
      <c r="AO79" s="99">
        <f t="shared" si="48"/>
        <v>0.5</v>
      </c>
      <c r="AP79" s="99">
        <f t="shared" si="49"/>
        <v>0.5</v>
      </c>
      <c r="AQ79" s="77">
        <v>1</v>
      </c>
      <c r="AR79" s="78">
        <v>1</v>
      </c>
      <c r="AS79" s="77">
        <v>1</v>
      </c>
      <c r="AT79" s="78">
        <v>1</v>
      </c>
      <c r="AU79" s="363">
        <f t="shared" si="26"/>
        <v>0.5</v>
      </c>
      <c r="AV79" s="363">
        <f t="shared" si="27"/>
        <v>0.5</v>
      </c>
      <c r="AW79" s="363">
        <f t="shared" si="28"/>
        <v>0.5</v>
      </c>
      <c r="AX79" s="363">
        <f t="shared" si="29"/>
        <v>0.5</v>
      </c>
    </row>
    <row r="80" spans="1:50" x14ac:dyDescent="0.25">
      <c r="A80" s="6">
        <v>72</v>
      </c>
      <c r="B80" s="6" t="s">
        <v>111</v>
      </c>
      <c r="C80" s="9">
        <v>1</v>
      </c>
      <c r="D80" s="10">
        <v>1</v>
      </c>
      <c r="E80" s="9">
        <v>1</v>
      </c>
      <c r="F80" s="10">
        <v>1</v>
      </c>
      <c r="G80" s="31">
        <f t="shared" si="30"/>
        <v>0.5</v>
      </c>
      <c r="H80" s="31">
        <f t="shared" si="31"/>
        <v>0.5</v>
      </c>
      <c r="I80" s="31">
        <f t="shared" si="32"/>
        <v>0.5</v>
      </c>
      <c r="J80" s="31">
        <f t="shared" si="33"/>
        <v>0.5</v>
      </c>
      <c r="K80" s="12">
        <v>1</v>
      </c>
      <c r="L80" s="11">
        <v>1</v>
      </c>
      <c r="M80" s="12">
        <v>1</v>
      </c>
      <c r="N80" s="11">
        <v>1</v>
      </c>
      <c r="O80" s="45">
        <f t="shared" si="34"/>
        <v>0.5</v>
      </c>
      <c r="P80" s="45">
        <f t="shared" si="35"/>
        <v>0.5</v>
      </c>
      <c r="Q80" s="45">
        <f t="shared" si="36"/>
        <v>0.5</v>
      </c>
      <c r="R80" s="45">
        <f t="shared" si="37"/>
        <v>0.5</v>
      </c>
      <c r="S80" s="65">
        <v>1</v>
      </c>
      <c r="T80" s="66">
        <v>1</v>
      </c>
      <c r="U80" s="65">
        <v>1</v>
      </c>
      <c r="V80" s="66">
        <v>1</v>
      </c>
      <c r="W80" s="67">
        <f t="shared" si="38"/>
        <v>0.5</v>
      </c>
      <c r="X80" s="67">
        <f t="shared" si="39"/>
        <v>0.5</v>
      </c>
      <c r="Y80" s="67">
        <f t="shared" si="40"/>
        <v>0.5</v>
      </c>
      <c r="Z80" s="67">
        <f t="shared" si="41"/>
        <v>0.5</v>
      </c>
      <c r="AA80" s="65">
        <v>1</v>
      </c>
      <c r="AB80" s="66">
        <v>1</v>
      </c>
      <c r="AC80" s="65">
        <v>1</v>
      </c>
      <c r="AD80" s="66">
        <v>1</v>
      </c>
      <c r="AE80" s="67">
        <f t="shared" si="42"/>
        <v>0.5</v>
      </c>
      <c r="AF80" s="67">
        <f t="shared" si="43"/>
        <v>0.5</v>
      </c>
      <c r="AG80" s="67">
        <f t="shared" si="44"/>
        <v>0.5</v>
      </c>
      <c r="AH80" s="67">
        <f t="shared" si="45"/>
        <v>0.5</v>
      </c>
      <c r="AI80" s="97">
        <v>1</v>
      </c>
      <c r="AJ80" s="98">
        <v>1</v>
      </c>
      <c r="AK80" s="97">
        <v>1</v>
      </c>
      <c r="AL80" s="98">
        <v>1</v>
      </c>
      <c r="AM80" s="99">
        <f t="shared" si="46"/>
        <v>0.5</v>
      </c>
      <c r="AN80" s="99">
        <f t="shared" si="47"/>
        <v>0.5</v>
      </c>
      <c r="AO80" s="99">
        <f t="shared" si="48"/>
        <v>0.5</v>
      </c>
      <c r="AP80" s="99">
        <f t="shared" si="49"/>
        <v>0.5</v>
      </c>
      <c r="AQ80" s="77">
        <v>1</v>
      </c>
      <c r="AR80" s="78">
        <v>1</v>
      </c>
      <c r="AS80" s="77">
        <v>1</v>
      </c>
      <c r="AT80" s="78">
        <v>1</v>
      </c>
      <c r="AU80" s="363">
        <f t="shared" si="26"/>
        <v>0.5</v>
      </c>
      <c r="AV80" s="363">
        <f t="shared" si="27"/>
        <v>0.5</v>
      </c>
      <c r="AW80" s="363">
        <f t="shared" si="28"/>
        <v>0.5</v>
      </c>
      <c r="AX80" s="363">
        <f t="shared" si="29"/>
        <v>0.5</v>
      </c>
    </row>
    <row r="81" spans="1:50" x14ac:dyDescent="0.25">
      <c r="A81" s="6">
        <v>73</v>
      </c>
      <c r="B81" s="6" t="s">
        <v>112</v>
      </c>
      <c r="C81" s="9">
        <v>1</v>
      </c>
      <c r="D81" s="10">
        <v>1</v>
      </c>
      <c r="E81" s="9">
        <v>1</v>
      </c>
      <c r="F81" s="10">
        <v>1</v>
      </c>
      <c r="G81" s="31">
        <f t="shared" si="30"/>
        <v>0.5</v>
      </c>
      <c r="H81" s="31">
        <f t="shared" si="31"/>
        <v>0.5</v>
      </c>
      <c r="I81" s="31">
        <f t="shared" si="32"/>
        <v>0.5</v>
      </c>
      <c r="J81" s="31">
        <f t="shared" si="33"/>
        <v>0.5</v>
      </c>
      <c r="K81" s="12">
        <v>1</v>
      </c>
      <c r="L81" s="11">
        <v>1</v>
      </c>
      <c r="M81" s="12">
        <v>1</v>
      </c>
      <c r="N81" s="11">
        <v>1</v>
      </c>
      <c r="O81" s="45">
        <f t="shared" si="34"/>
        <v>0.5</v>
      </c>
      <c r="P81" s="45">
        <f t="shared" si="35"/>
        <v>0.5</v>
      </c>
      <c r="Q81" s="45">
        <f t="shared" si="36"/>
        <v>0.5</v>
      </c>
      <c r="R81" s="45">
        <f t="shared" si="37"/>
        <v>0.5</v>
      </c>
      <c r="S81" s="65">
        <v>1</v>
      </c>
      <c r="T81" s="66">
        <v>1</v>
      </c>
      <c r="U81" s="65">
        <v>1</v>
      </c>
      <c r="V81" s="66">
        <v>1</v>
      </c>
      <c r="W81" s="67">
        <f t="shared" si="38"/>
        <v>0.5</v>
      </c>
      <c r="X81" s="67">
        <f t="shared" si="39"/>
        <v>0.5</v>
      </c>
      <c r="Y81" s="67">
        <f t="shared" si="40"/>
        <v>0.5</v>
      </c>
      <c r="Z81" s="67">
        <f t="shared" si="41"/>
        <v>0.5</v>
      </c>
      <c r="AA81" s="65">
        <v>1</v>
      </c>
      <c r="AB81" s="66">
        <v>1</v>
      </c>
      <c r="AC81" s="65">
        <v>1</v>
      </c>
      <c r="AD81" s="66">
        <v>1</v>
      </c>
      <c r="AE81" s="67">
        <f t="shared" si="42"/>
        <v>0.5</v>
      </c>
      <c r="AF81" s="67">
        <f t="shared" si="43"/>
        <v>0.5</v>
      </c>
      <c r="AG81" s="67">
        <f t="shared" si="44"/>
        <v>0.5</v>
      </c>
      <c r="AH81" s="67">
        <f t="shared" si="45"/>
        <v>0.5</v>
      </c>
      <c r="AI81" s="97">
        <v>1</v>
      </c>
      <c r="AJ81" s="98">
        <v>1</v>
      </c>
      <c r="AK81" s="97">
        <v>1</v>
      </c>
      <c r="AL81" s="98">
        <v>1</v>
      </c>
      <c r="AM81" s="99">
        <f t="shared" si="46"/>
        <v>0.5</v>
      </c>
      <c r="AN81" s="99">
        <f t="shared" si="47"/>
        <v>0.5</v>
      </c>
      <c r="AO81" s="99">
        <f t="shared" si="48"/>
        <v>0.5</v>
      </c>
      <c r="AP81" s="99">
        <f t="shared" si="49"/>
        <v>0.5</v>
      </c>
      <c r="AQ81" s="77">
        <v>1</v>
      </c>
      <c r="AR81" s="78">
        <v>1</v>
      </c>
      <c r="AS81" s="77">
        <v>1</v>
      </c>
      <c r="AT81" s="78">
        <v>1</v>
      </c>
      <c r="AU81" s="363">
        <f t="shared" si="26"/>
        <v>0.5</v>
      </c>
      <c r="AV81" s="363">
        <f t="shared" si="27"/>
        <v>0.5</v>
      </c>
      <c r="AW81" s="363">
        <f t="shared" si="28"/>
        <v>0.5</v>
      </c>
      <c r="AX81" s="363">
        <f t="shared" si="29"/>
        <v>0.5</v>
      </c>
    </row>
    <row r="82" spans="1:50" x14ac:dyDescent="0.25">
      <c r="A82" s="6">
        <v>74</v>
      </c>
      <c r="B82" s="6" t="s">
        <v>113</v>
      </c>
      <c r="C82" s="9">
        <v>1</v>
      </c>
      <c r="D82" s="10">
        <v>1</v>
      </c>
      <c r="E82" s="9">
        <v>1</v>
      </c>
      <c r="F82" s="10">
        <v>1</v>
      </c>
      <c r="G82" s="31">
        <f t="shared" si="30"/>
        <v>0.5</v>
      </c>
      <c r="H82" s="31">
        <f t="shared" si="31"/>
        <v>0.5</v>
      </c>
      <c r="I82" s="31">
        <f t="shared" si="32"/>
        <v>0.5</v>
      </c>
      <c r="J82" s="31">
        <f t="shared" si="33"/>
        <v>0.5</v>
      </c>
      <c r="K82" s="12">
        <v>1</v>
      </c>
      <c r="L82" s="11">
        <v>1</v>
      </c>
      <c r="M82" s="12">
        <v>1</v>
      </c>
      <c r="N82" s="11">
        <v>1</v>
      </c>
      <c r="O82" s="45">
        <f t="shared" si="34"/>
        <v>0.5</v>
      </c>
      <c r="P82" s="45">
        <f t="shared" si="35"/>
        <v>0.5</v>
      </c>
      <c r="Q82" s="45">
        <f t="shared" si="36"/>
        <v>0.5</v>
      </c>
      <c r="R82" s="45">
        <f t="shared" si="37"/>
        <v>0.5</v>
      </c>
      <c r="S82" s="65">
        <v>1</v>
      </c>
      <c r="T82" s="66">
        <v>1</v>
      </c>
      <c r="U82" s="65">
        <v>1</v>
      </c>
      <c r="V82" s="66">
        <v>1</v>
      </c>
      <c r="W82" s="67">
        <f t="shared" si="38"/>
        <v>0.5</v>
      </c>
      <c r="X82" s="67">
        <f t="shared" si="39"/>
        <v>0.5</v>
      </c>
      <c r="Y82" s="67">
        <f t="shared" si="40"/>
        <v>0.5</v>
      </c>
      <c r="Z82" s="67">
        <f t="shared" si="41"/>
        <v>0.5</v>
      </c>
      <c r="AA82" s="65">
        <v>1</v>
      </c>
      <c r="AB82" s="66">
        <v>1</v>
      </c>
      <c r="AC82" s="65">
        <v>1</v>
      </c>
      <c r="AD82" s="66">
        <v>1</v>
      </c>
      <c r="AE82" s="67">
        <f t="shared" si="42"/>
        <v>0.5</v>
      </c>
      <c r="AF82" s="67">
        <f t="shared" si="43"/>
        <v>0.5</v>
      </c>
      <c r="AG82" s="67">
        <f t="shared" si="44"/>
        <v>0.5</v>
      </c>
      <c r="AH82" s="67">
        <f t="shared" si="45"/>
        <v>0.5</v>
      </c>
      <c r="AI82" s="97">
        <v>1</v>
      </c>
      <c r="AJ82" s="98">
        <v>1</v>
      </c>
      <c r="AK82" s="97">
        <v>1</v>
      </c>
      <c r="AL82" s="98">
        <v>1</v>
      </c>
      <c r="AM82" s="99">
        <f t="shared" si="46"/>
        <v>0.5</v>
      </c>
      <c r="AN82" s="99">
        <f t="shared" si="47"/>
        <v>0.5</v>
      </c>
      <c r="AO82" s="99">
        <f t="shared" si="48"/>
        <v>0.5</v>
      </c>
      <c r="AP82" s="99">
        <f t="shared" si="49"/>
        <v>0.5</v>
      </c>
      <c r="AQ82" s="77">
        <v>1</v>
      </c>
      <c r="AR82" s="78">
        <v>1</v>
      </c>
      <c r="AS82" s="77">
        <v>1</v>
      </c>
      <c r="AT82" s="78">
        <v>1</v>
      </c>
      <c r="AU82" s="363">
        <f t="shared" si="26"/>
        <v>0.5</v>
      </c>
      <c r="AV82" s="363">
        <f t="shared" si="27"/>
        <v>0.5</v>
      </c>
      <c r="AW82" s="363">
        <f t="shared" si="28"/>
        <v>0.5</v>
      </c>
      <c r="AX82" s="363">
        <f t="shared" si="29"/>
        <v>0.5</v>
      </c>
    </row>
    <row r="83" spans="1:50" x14ac:dyDescent="0.25">
      <c r="A83" s="6">
        <v>75</v>
      </c>
      <c r="B83" s="6" t="s">
        <v>114</v>
      </c>
      <c r="C83" s="9">
        <v>1</v>
      </c>
      <c r="D83" s="10">
        <v>1</v>
      </c>
      <c r="E83" s="9">
        <v>1</v>
      </c>
      <c r="F83" s="10">
        <v>1</v>
      </c>
      <c r="G83" s="31">
        <f t="shared" si="30"/>
        <v>0.5</v>
      </c>
      <c r="H83" s="31">
        <f t="shared" si="31"/>
        <v>0.5</v>
      </c>
      <c r="I83" s="31">
        <f t="shared" si="32"/>
        <v>0.5</v>
      </c>
      <c r="J83" s="31">
        <f t="shared" si="33"/>
        <v>0.5</v>
      </c>
      <c r="K83" s="12">
        <v>1</v>
      </c>
      <c r="L83" s="11">
        <v>1</v>
      </c>
      <c r="M83" s="12">
        <v>1</v>
      </c>
      <c r="N83" s="11">
        <v>1</v>
      </c>
      <c r="O83" s="45">
        <f t="shared" si="34"/>
        <v>0.5</v>
      </c>
      <c r="P83" s="45">
        <f t="shared" si="35"/>
        <v>0.5</v>
      </c>
      <c r="Q83" s="45">
        <f t="shared" si="36"/>
        <v>0.5</v>
      </c>
      <c r="R83" s="45">
        <f t="shared" si="37"/>
        <v>0.5</v>
      </c>
      <c r="S83" s="65">
        <v>1</v>
      </c>
      <c r="T83" s="66">
        <v>1</v>
      </c>
      <c r="U83" s="65">
        <v>1</v>
      </c>
      <c r="V83" s="66">
        <v>1</v>
      </c>
      <c r="W83" s="67">
        <f t="shared" si="38"/>
        <v>0.5</v>
      </c>
      <c r="X83" s="67">
        <f t="shared" si="39"/>
        <v>0.5</v>
      </c>
      <c r="Y83" s="67">
        <f t="shared" si="40"/>
        <v>0.5</v>
      </c>
      <c r="Z83" s="67">
        <f t="shared" si="41"/>
        <v>0.5</v>
      </c>
      <c r="AA83" s="65">
        <v>1</v>
      </c>
      <c r="AB83" s="66">
        <v>1</v>
      </c>
      <c r="AC83" s="65">
        <v>1</v>
      </c>
      <c r="AD83" s="66">
        <v>1</v>
      </c>
      <c r="AE83" s="67">
        <f t="shared" si="42"/>
        <v>0.5</v>
      </c>
      <c r="AF83" s="67">
        <f t="shared" si="43"/>
        <v>0.5</v>
      </c>
      <c r="AG83" s="67">
        <f t="shared" si="44"/>
        <v>0.5</v>
      </c>
      <c r="AH83" s="67">
        <f t="shared" si="45"/>
        <v>0.5</v>
      </c>
      <c r="AI83" s="97">
        <v>1</v>
      </c>
      <c r="AJ83" s="98">
        <v>1</v>
      </c>
      <c r="AK83" s="97">
        <v>1</v>
      </c>
      <c r="AL83" s="98">
        <v>1</v>
      </c>
      <c r="AM83" s="99">
        <f t="shared" si="46"/>
        <v>0.5</v>
      </c>
      <c r="AN83" s="99">
        <f t="shared" si="47"/>
        <v>0.5</v>
      </c>
      <c r="AO83" s="99">
        <f t="shared" si="48"/>
        <v>0.5</v>
      </c>
      <c r="AP83" s="99">
        <f t="shared" si="49"/>
        <v>0.5</v>
      </c>
      <c r="AQ83" s="77">
        <v>1</v>
      </c>
      <c r="AR83" s="78">
        <v>1</v>
      </c>
      <c r="AS83" s="77">
        <v>1</v>
      </c>
      <c r="AT83" s="78">
        <v>1</v>
      </c>
      <c r="AU83" s="363">
        <f t="shared" si="26"/>
        <v>0.5</v>
      </c>
      <c r="AV83" s="363">
        <f t="shared" si="27"/>
        <v>0.5</v>
      </c>
      <c r="AW83" s="363">
        <f t="shared" si="28"/>
        <v>0.5</v>
      </c>
      <c r="AX83" s="363">
        <f t="shared" si="29"/>
        <v>0.5</v>
      </c>
    </row>
    <row r="84" spans="1:50" x14ac:dyDescent="0.25">
      <c r="A84" s="6">
        <v>76</v>
      </c>
      <c r="B84" s="6" t="s">
        <v>115</v>
      </c>
      <c r="C84" s="9">
        <v>1</v>
      </c>
      <c r="D84" s="10">
        <v>1</v>
      </c>
      <c r="E84" s="9">
        <v>1</v>
      </c>
      <c r="F84" s="10">
        <v>1</v>
      </c>
      <c r="G84" s="31">
        <f t="shared" si="30"/>
        <v>0.5</v>
      </c>
      <c r="H84" s="31">
        <f t="shared" si="31"/>
        <v>0.5</v>
      </c>
      <c r="I84" s="31">
        <f t="shared" si="32"/>
        <v>0.5</v>
      </c>
      <c r="J84" s="31">
        <f t="shared" si="33"/>
        <v>0.5</v>
      </c>
      <c r="K84" s="12">
        <v>1</v>
      </c>
      <c r="L84" s="11">
        <v>1</v>
      </c>
      <c r="M84" s="12">
        <v>1</v>
      </c>
      <c r="N84" s="11">
        <v>1</v>
      </c>
      <c r="O84" s="45">
        <f t="shared" si="34"/>
        <v>0.5</v>
      </c>
      <c r="P84" s="45">
        <f t="shared" si="35"/>
        <v>0.5</v>
      </c>
      <c r="Q84" s="45">
        <f t="shared" si="36"/>
        <v>0.5</v>
      </c>
      <c r="R84" s="45">
        <f t="shared" si="37"/>
        <v>0.5</v>
      </c>
      <c r="S84" s="65">
        <v>1</v>
      </c>
      <c r="T84" s="66">
        <v>1</v>
      </c>
      <c r="U84" s="65">
        <v>1</v>
      </c>
      <c r="V84" s="66">
        <v>1</v>
      </c>
      <c r="W84" s="67">
        <f t="shared" si="38"/>
        <v>0.5</v>
      </c>
      <c r="X84" s="67">
        <f t="shared" si="39"/>
        <v>0.5</v>
      </c>
      <c r="Y84" s="67">
        <f t="shared" si="40"/>
        <v>0.5</v>
      </c>
      <c r="Z84" s="67">
        <f t="shared" si="41"/>
        <v>0.5</v>
      </c>
      <c r="AA84" s="65">
        <v>1</v>
      </c>
      <c r="AB84" s="66">
        <v>1</v>
      </c>
      <c r="AC84" s="65">
        <v>1</v>
      </c>
      <c r="AD84" s="66">
        <v>1</v>
      </c>
      <c r="AE84" s="67">
        <f t="shared" si="42"/>
        <v>0.5</v>
      </c>
      <c r="AF84" s="67">
        <f t="shared" si="43"/>
        <v>0.5</v>
      </c>
      <c r="AG84" s="67">
        <f t="shared" si="44"/>
        <v>0.5</v>
      </c>
      <c r="AH84" s="67">
        <f t="shared" si="45"/>
        <v>0.5</v>
      </c>
      <c r="AI84" s="97">
        <v>1</v>
      </c>
      <c r="AJ84" s="98">
        <v>1</v>
      </c>
      <c r="AK84" s="97">
        <v>1</v>
      </c>
      <c r="AL84" s="98">
        <v>1</v>
      </c>
      <c r="AM84" s="99">
        <f t="shared" si="46"/>
        <v>0.5</v>
      </c>
      <c r="AN84" s="99">
        <f t="shared" si="47"/>
        <v>0.5</v>
      </c>
      <c r="AO84" s="99">
        <f t="shared" si="48"/>
        <v>0.5</v>
      </c>
      <c r="AP84" s="99">
        <f t="shared" si="49"/>
        <v>0.5</v>
      </c>
      <c r="AQ84" s="77">
        <v>1</v>
      </c>
      <c r="AR84" s="78">
        <v>1</v>
      </c>
      <c r="AS84" s="77">
        <v>1</v>
      </c>
      <c r="AT84" s="78">
        <v>1</v>
      </c>
      <c r="AU84" s="363">
        <f t="shared" si="26"/>
        <v>0.5</v>
      </c>
      <c r="AV84" s="363">
        <f t="shared" si="27"/>
        <v>0.5</v>
      </c>
      <c r="AW84" s="363">
        <f t="shared" si="28"/>
        <v>0.5</v>
      </c>
      <c r="AX84" s="363">
        <f t="shared" si="29"/>
        <v>0.5</v>
      </c>
    </row>
    <row r="85" spans="1:50" x14ac:dyDescent="0.25">
      <c r="A85" s="6">
        <v>77</v>
      </c>
      <c r="B85" s="6" t="s">
        <v>116</v>
      </c>
      <c r="C85" s="9">
        <v>1</v>
      </c>
      <c r="D85" s="10">
        <v>1</v>
      </c>
      <c r="E85" s="9">
        <v>1</v>
      </c>
      <c r="F85" s="10">
        <v>1</v>
      </c>
      <c r="G85" s="31">
        <f t="shared" si="30"/>
        <v>0.5</v>
      </c>
      <c r="H85" s="31">
        <f t="shared" si="31"/>
        <v>0.5</v>
      </c>
      <c r="I85" s="31">
        <f t="shared" si="32"/>
        <v>0.5</v>
      </c>
      <c r="J85" s="31">
        <f t="shared" si="33"/>
        <v>0.5</v>
      </c>
      <c r="K85" s="12">
        <v>1</v>
      </c>
      <c r="L85" s="11">
        <v>1</v>
      </c>
      <c r="M85" s="12">
        <v>1</v>
      </c>
      <c r="N85" s="11">
        <v>1</v>
      </c>
      <c r="O85" s="45">
        <f t="shared" si="34"/>
        <v>0.5</v>
      </c>
      <c r="P85" s="45">
        <f t="shared" si="35"/>
        <v>0.5</v>
      </c>
      <c r="Q85" s="45">
        <f t="shared" si="36"/>
        <v>0.5</v>
      </c>
      <c r="R85" s="45">
        <f t="shared" si="37"/>
        <v>0.5</v>
      </c>
      <c r="S85" s="65">
        <v>1</v>
      </c>
      <c r="T85" s="66">
        <v>1</v>
      </c>
      <c r="U85" s="65">
        <v>1</v>
      </c>
      <c r="V85" s="66">
        <v>1</v>
      </c>
      <c r="W85" s="67">
        <f t="shared" si="38"/>
        <v>0.5</v>
      </c>
      <c r="X85" s="67">
        <f t="shared" si="39"/>
        <v>0.5</v>
      </c>
      <c r="Y85" s="67">
        <f t="shared" si="40"/>
        <v>0.5</v>
      </c>
      <c r="Z85" s="67">
        <f t="shared" si="41"/>
        <v>0.5</v>
      </c>
      <c r="AA85" s="65">
        <v>1</v>
      </c>
      <c r="AB85" s="66">
        <v>1</v>
      </c>
      <c r="AC85" s="65">
        <v>1</v>
      </c>
      <c r="AD85" s="66">
        <v>1</v>
      </c>
      <c r="AE85" s="67">
        <f t="shared" si="42"/>
        <v>0.5</v>
      </c>
      <c r="AF85" s="67">
        <f t="shared" si="43"/>
        <v>0.5</v>
      </c>
      <c r="AG85" s="67">
        <f t="shared" si="44"/>
        <v>0.5</v>
      </c>
      <c r="AH85" s="67">
        <f t="shared" si="45"/>
        <v>0.5</v>
      </c>
      <c r="AI85" s="97">
        <v>1</v>
      </c>
      <c r="AJ85" s="98">
        <v>1</v>
      </c>
      <c r="AK85" s="97">
        <v>1</v>
      </c>
      <c r="AL85" s="98">
        <v>1</v>
      </c>
      <c r="AM85" s="99">
        <f t="shared" si="46"/>
        <v>0.5</v>
      </c>
      <c r="AN85" s="99">
        <f t="shared" si="47"/>
        <v>0.5</v>
      </c>
      <c r="AO85" s="99">
        <f t="shared" si="48"/>
        <v>0.5</v>
      </c>
      <c r="AP85" s="99">
        <f t="shared" si="49"/>
        <v>0.5</v>
      </c>
      <c r="AQ85" s="77">
        <v>1</v>
      </c>
      <c r="AR85" s="78">
        <v>1</v>
      </c>
      <c r="AS85" s="77">
        <v>1</v>
      </c>
      <c r="AT85" s="78">
        <v>1</v>
      </c>
      <c r="AU85" s="363">
        <f t="shared" si="26"/>
        <v>0.5</v>
      </c>
      <c r="AV85" s="363">
        <f t="shared" si="27"/>
        <v>0.5</v>
      </c>
      <c r="AW85" s="363">
        <f t="shared" si="28"/>
        <v>0.5</v>
      </c>
      <c r="AX85" s="363">
        <f t="shared" si="29"/>
        <v>0.5</v>
      </c>
    </row>
    <row r="86" spans="1:50" x14ac:dyDescent="0.25">
      <c r="A86" s="6">
        <v>78</v>
      </c>
      <c r="B86" s="6" t="s">
        <v>4</v>
      </c>
      <c r="C86" s="9">
        <v>1</v>
      </c>
      <c r="D86" s="10">
        <v>1</v>
      </c>
      <c r="E86" s="9">
        <v>1</v>
      </c>
      <c r="F86" s="10">
        <v>1</v>
      </c>
      <c r="G86" s="31">
        <f t="shared" si="30"/>
        <v>0.5</v>
      </c>
      <c r="H86" s="31">
        <f t="shared" si="31"/>
        <v>0.5</v>
      </c>
      <c r="I86" s="31">
        <f t="shared" si="32"/>
        <v>0.5</v>
      </c>
      <c r="J86" s="31">
        <f t="shared" si="33"/>
        <v>0.5</v>
      </c>
      <c r="K86" s="12">
        <v>1</v>
      </c>
      <c r="L86" s="11">
        <v>1</v>
      </c>
      <c r="M86" s="12">
        <v>1</v>
      </c>
      <c r="N86" s="11">
        <v>1</v>
      </c>
      <c r="O86" s="45">
        <f t="shared" si="34"/>
        <v>0.5</v>
      </c>
      <c r="P86" s="45">
        <f t="shared" si="35"/>
        <v>0.5</v>
      </c>
      <c r="Q86" s="45">
        <f t="shared" si="36"/>
        <v>0.5</v>
      </c>
      <c r="R86" s="45">
        <f t="shared" si="37"/>
        <v>0.5</v>
      </c>
      <c r="S86" s="65">
        <v>1</v>
      </c>
      <c r="T86" s="66">
        <v>1</v>
      </c>
      <c r="U86" s="65">
        <v>1</v>
      </c>
      <c r="V86" s="66">
        <v>1</v>
      </c>
      <c r="W86" s="67">
        <f t="shared" si="38"/>
        <v>0.5</v>
      </c>
      <c r="X86" s="67">
        <f t="shared" si="39"/>
        <v>0.5</v>
      </c>
      <c r="Y86" s="67">
        <f t="shared" si="40"/>
        <v>0.5</v>
      </c>
      <c r="Z86" s="67">
        <f t="shared" si="41"/>
        <v>0.5</v>
      </c>
      <c r="AA86" s="65">
        <v>1</v>
      </c>
      <c r="AB86" s="66">
        <v>1</v>
      </c>
      <c r="AC86" s="65">
        <v>1</v>
      </c>
      <c r="AD86" s="66">
        <v>1</v>
      </c>
      <c r="AE86" s="67">
        <f t="shared" si="42"/>
        <v>0.5</v>
      </c>
      <c r="AF86" s="67">
        <f t="shared" si="43"/>
        <v>0.5</v>
      </c>
      <c r="AG86" s="67">
        <f t="shared" si="44"/>
        <v>0.5</v>
      </c>
      <c r="AH86" s="67">
        <f t="shared" si="45"/>
        <v>0.5</v>
      </c>
      <c r="AI86" s="97">
        <v>1</v>
      </c>
      <c r="AJ86" s="98">
        <v>1</v>
      </c>
      <c r="AK86" s="97">
        <v>1</v>
      </c>
      <c r="AL86" s="98">
        <v>1</v>
      </c>
      <c r="AM86" s="99">
        <f t="shared" si="46"/>
        <v>0.5</v>
      </c>
      <c r="AN86" s="99">
        <f t="shared" si="47"/>
        <v>0.5</v>
      </c>
      <c r="AO86" s="99">
        <f t="shared" si="48"/>
        <v>0.5</v>
      </c>
      <c r="AP86" s="99">
        <f t="shared" si="49"/>
        <v>0.5</v>
      </c>
      <c r="AQ86" s="77">
        <v>1</v>
      </c>
      <c r="AR86" s="78">
        <v>1</v>
      </c>
      <c r="AS86" s="77">
        <v>1</v>
      </c>
      <c r="AT86" s="78">
        <v>1</v>
      </c>
      <c r="AU86" s="363">
        <f t="shared" si="26"/>
        <v>0.5</v>
      </c>
      <c r="AV86" s="363">
        <f t="shared" si="27"/>
        <v>0.5</v>
      </c>
      <c r="AW86" s="363">
        <f t="shared" si="28"/>
        <v>0.5</v>
      </c>
      <c r="AX86" s="363">
        <f t="shared" si="29"/>
        <v>0.5</v>
      </c>
    </row>
    <row r="87" spans="1:50" x14ac:dyDescent="0.25">
      <c r="A87" s="6">
        <v>0</v>
      </c>
      <c r="B87" s="6" t="s">
        <v>117</v>
      </c>
      <c r="C87" s="7">
        <f t="shared" ref="C87:J87" si="50">SUM(C9:C86)</f>
        <v>5879</v>
      </c>
      <c r="D87" s="8">
        <f t="shared" si="50"/>
        <v>5409329.3199999994</v>
      </c>
      <c r="E87" s="7">
        <f t="shared" si="50"/>
        <v>3579</v>
      </c>
      <c r="F87" s="8">
        <f t="shared" si="50"/>
        <v>3878949.78</v>
      </c>
      <c r="G87" s="32">
        <f t="shared" si="50"/>
        <v>37.690849450937449</v>
      </c>
      <c r="H87" s="32">
        <f t="shared" si="50"/>
        <v>37.677125999025101</v>
      </c>
      <c r="I87" s="32">
        <f t="shared" si="50"/>
        <v>37.690849450937449</v>
      </c>
      <c r="J87" s="32">
        <f t="shared" si="50"/>
        <v>37.677125999025101</v>
      </c>
      <c r="K87" s="46">
        <f t="shared" ref="K87:R87" si="51">SUM(K9:K86)</f>
        <v>5073</v>
      </c>
      <c r="L87" s="47">
        <f t="shared" si="51"/>
        <v>12866254.279999999</v>
      </c>
      <c r="M87" s="46">
        <f t="shared" si="51"/>
        <v>3286</v>
      </c>
      <c r="N87" s="47">
        <f t="shared" si="51"/>
        <v>8343100.9499999993</v>
      </c>
      <c r="O87" s="48">
        <f t="shared" si="51"/>
        <v>39.948265617383242</v>
      </c>
      <c r="P87" s="48">
        <f t="shared" si="51"/>
        <v>39.771574926415134</v>
      </c>
      <c r="Q87" s="48">
        <f t="shared" si="51"/>
        <v>39.948265617383242</v>
      </c>
      <c r="R87" s="48">
        <f t="shared" si="51"/>
        <v>39.771574926415134</v>
      </c>
      <c r="S87" s="68">
        <f t="shared" ref="S87:Z87" si="52">SUM(S9:S86)</f>
        <v>1971</v>
      </c>
      <c r="T87" s="69">
        <f t="shared" si="52"/>
        <v>6120749.8700000001</v>
      </c>
      <c r="U87" s="68">
        <f t="shared" si="52"/>
        <v>1228</v>
      </c>
      <c r="V87" s="69">
        <f t="shared" si="52"/>
        <v>3660171.98</v>
      </c>
      <c r="W87" s="70">
        <f t="shared" si="52"/>
        <v>39.566287775612558</v>
      </c>
      <c r="X87" s="70">
        <f t="shared" si="52"/>
        <v>39.583312953368406</v>
      </c>
      <c r="Y87" s="70">
        <f t="shared" si="52"/>
        <v>39.566287775612558</v>
      </c>
      <c r="Z87" s="70">
        <f t="shared" si="52"/>
        <v>39.583312953368406</v>
      </c>
      <c r="AA87" s="68">
        <f t="shared" ref="AA87:AH87" si="53">SUM(AA9:AA86)</f>
        <v>6262</v>
      </c>
      <c r="AB87" s="69">
        <f t="shared" si="53"/>
        <v>4338701</v>
      </c>
      <c r="AC87" s="68">
        <f t="shared" si="53"/>
        <v>3008</v>
      </c>
      <c r="AD87" s="69">
        <f t="shared" si="53"/>
        <v>2090685.8699999996</v>
      </c>
      <c r="AE87" s="70">
        <f t="shared" si="53"/>
        <v>40.104545713189793</v>
      </c>
      <c r="AF87" s="70">
        <f t="shared" si="53"/>
        <v>40.132163405098709</v>
      </c>
      <c r="AG87" s="70">
        <f t="shared" si="53"/>
        <v>40.104545713189793</v>
      </c>
      <c r="AH87" s="70">
        <f t="shared" si="53"/>
        <v>40.132163405098709</v>
      </c>
      <c r="AI87" s="100">
        <f t="shared" ref="AI87:AP87" si="54">SUM(AI9:AI86)</f>
        <v>563</v>
      </c>
      <c r="AJ87" s="101">
        <f t="shared" si="54"/>
        <v>322441.61</v>
      </c>
      <c r="AK87" s="100">
        <f t="shared" si="54"/>
        <v>500</v>
      </c>
      <c r="AL87" s="101">
        <f t="shared" si="54"/>
        <v>280370.78999999998</v>
      </c>
      <c r="AM87" s="102">
        <f t="shared" si="54"/>
        <v>39.003827890914629</v>
      </c>
      <c r="AN87" s="102">
        <f t="shared" si="54"/>
        <v>39.004694101860338</v>
      </c>
      <c r="AO87" s="102">
        <f t="shared" si="54"/>
        <v>39.003827890914629</v>
      </c>
      <c r="AP87" s="102">
        <f t="shared" si="54"/>
        <v>39.004694101860338</v>
      </c>
      <c r="AQ87" s="80">
        <f t="shared" ref="AQ87:AX87" si="55">SUM(AQ9:AQ86)</f>
        <v>8680</v>
      </c>
      <c r="AR87" s="81">
        <f t="shared" si="55"/>
        <v>6736771.9000000004</v>
      </c>
      <c r="AS87" s="80">
        <f t="shared" si="55"/>
        <v>6971</v>
      </c>
      <c r="AT87" s="81">
        <f t="shared" si="55"/>
        <v>5399137.5999999996</v>
      </c>
      <c r="AU87" s="364">
        <f t="shared" si="55"/>
        <v>39.391746871161175</v>
      </c>
      <c r="AV87" s="364">
        <f t="shared" si="55"/>
        <v>39.391746871161175</v>
      </c>
      <c r="AW87" s="364">
        <f t="shared" si="55"/>
        <v>38.608253128838825</v>
      </c>
      <c r="AX87" s="364">
        <f t="shared" si="55"/>
        <v>38.608253128838825</v>
      </c>
    </row>
    <row r="88" spans="1:50" x14ac:dyDescent="0.25">
      <c r="C88" s="15">
        <v>5828</v>
      </c>
      <c r="D88" s="14">
        <v>5409287.3200000003</v>
      </c>
      <c r="E88" s="15">
        <v>3530</v>
      </c>
      <c r="F88" s="14">
        <v>3880594.78</v>
      </c>
    </row>
    <row r="89" spans="1:50" x14ac:dyDescent="0.25">
      <c r="C89" s="14">
        <f>C87-C88</f>
        <v>51</v>
      </c>
      <c r="D89" s="14">
        <f>D87-D88</f>
        <v>41.999999999068677</v>
      </c>
      <c r="E89" s="14">
        <f>E87-E88</f>
        <v>49</v>
      </c>
      <c r="F89" s="14">
        <f>F87-F88</f>
        <v>-1645</v>
      </c>
      <c r="K89" s="49"/>
      <c r="S89" s="72"/>
      <c r="AA89" s="72"/>
      <c r="AI89" s="103"/>
      <c r="AQ89" s="83"/>
    </row>
  </sheetData>
  <mergeCells count="9">
    <mergeCell ref="AQ7:AX7"/>
    <mergeCell ref="K7:R7"/>
    <mergeCell ref="S7:Z7"/>
    <mergeCell ref="AA7:AH7"/>
    <mergeCell ref="AI7:AP7"/>
    <mergeCell ref="A5:J5"/>
    <mergeCell ref="A7:A8"/>
    <mergeCell ref="B7:B8"/>
    <mergeCell ref="C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КТ</vt:lpstr>
      <vt:lpstr>КТ аст</vt:lpstr>
      <vt:lpstr>КТ кап</vt:lpstr>
      <vt:lpstr>МРТ</vt:lpstr>
      <vt:lpstr>МРТ кап</vt:lpstr>
      <vt:lpstr>МРТ аст</vt:lpstr>
      <vt:lpstr>энд</vt:lpstr>
      <vt:lpstr>энд аст</vt:lpstr>
      <vt:lpstr>энд кап</vt:lpstr>
      <vt:lpstr>УЗИ ССС</vt:lpstr>
      <vt:lpstr>УЗИ аст</vt:lpstr>
      <vt:lpstr>УЗИ кап</vt:lpstr>
      <vt:lpstr>Гист</vt:lpstr>
      <vt:lpstr>Гист аст</vt:lpstr>
      <vt:lpstr>Гист кап </vt:lpstr>
      <vt:lpstr>ПЦР</vt:lpstr>
      <vt:lpstr>ПЦР аст</vt:lpstr>
      <vt:lpstr>ПЦР кап</vt:lpstr>
      <vt:lpstr>МГИ</vt:lpstr>
      <vt:lpstr>свод</vt:lpstr>
      <vt:lpstr>расчет доли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Симонова Л.Ю.</dc:creator>
  <cp:lastModifiedBy>Симонова Л.Ю.</cp:lastModifiedBy>
  <dcterms:created xsi:type="dcterms:W3CDTF">2020-06-15T02:57:37Z</dcterms:created>
  <dcterms:modified xsi:type="dcterms:W3CDTF">2020-07-15T08:48:57Z</dcterms:modified>
</cp:coreProperties>
</file>